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344114574567765c/Documentos/01. Grupo ED/02. TechFinance (SaaS)/Nova TF - Wealth Planners/PFW - Programa Formação de Wealth Planners/Módulo 02 - Organização/"/>
    </mc:Choice>
  </mc:AlternateContent>
  <xr:revisionPtr revIDLastSave="402" documentId="13_ncr:1_{E1D0B1C2-B5F1-4531-B925-300B8E3E16E4}" xr6:coauthVersionLast="47" xr6:coauthVersionMax="47" xr10:uidLastSave="{1C29F971-DC16-48D2-8551-04F56B0C0148}"/>
  <bookViews>
    <workbookView xWindow="-110" yWindow="-110" windowWidth="19420" windowHeight="10300" xr2:uid="{00000000-000D-0000-FFFF-FFFF00000000}"/>
  </bookViews>
  <sheets>
    <sheet name="Instruções" sheetId="1" r:id="rId1"/>
    <sheet name="Input" sheetId="4" r:id="rId2"/>
    <sheet name="Contatos - P.200" sheetId="2" r:id="rId3"/>
    <sheet name="base" sheetId="7" state="hidden" r:id="rId4"/>
    <sheet name="Análise de Potencial" sheetId="5" r:id="rId5"/>
    <sheet name="Estatísticas" sheetId="3" state="hidden" r:id="rId6"/>
  </sheets>
  <definedNames>
    <definedName name="_xlnm._FilterDatabase" localSheetId="2" hidden="1">'Contatos - P.200'!$C$6:$M$506</definedName>
    <definedName name="Renda_Estimada" localSheetId="2">base!$D$17:$D$29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80" i="7" l="1"/>
  <c r="I41" i="2"/>
  <c r="G977" i="7"/>
  <c r="G976" i="7"/>
  <c r="G975" i="7"/>
  <c r="G974" i="7"/>
  <c r="G973" i="7"/>
  <c r="G972" i="7"/>
  <c r="G971" i="7"/>
  <c r="G970" i="7"/>
  <c r="J970" i="7" s="1"/>
  <c r="G969" i="7"/>
  <c r="G968" i="7"/>
  <c r="G967" i="7"/>
  <c r="G966" i="7"/>
  <c r="G965" i="7"/>
  <c r="G964" i="7"/>
  <c r="G963" i="7"/>
  <c r="G962" i="7"/>
  <c r="J962" i="7" s="1"/>
  <c r="G961" i="7"/>
  <c r="G960" i="7"/>
  <c r="G959" i="7"/>
  <c r="G958" i="7"/>
  <c r="G957" i="7"/>
  <c r="G956" i="7"/>
  <c r="G955" i="7"/>
  <c r="G954" i="7"/>
  <c r="J954" i="7" s="1"/>
  <c r="G953" i="7"/>
  <c r="G952" i="7"/>
  <c r="G951" i="7"/>
  <c r="G950" i="7"/>
  <c r="G949" i="7"/>
  <c r="G948" i="7"/>
  <c r="G947" i="7"/>
  <c r="G946" i="7"/>
  <c r="J946" i="7" s="1"/>
  <c r="G945" i="7"/>
  <c r="G944" i="7"/>
  <c r="G943" i="7"/>
  <c r="G942" i="7"/>
  <c r="G941" i="7"/>
  <c r="G940" i="7"/>
  <c r="G939" i="7"/>
  <c r="G938" i="7"/>
  <c r="J938" i="7" s="1"/>
  <c r="G937" i="7"/>
  <c r="G936" i="7"/>
  <c r="G935" i="7"/>
  <c r="G934" i="7"/>
  <c r="G933" i="7"/>
  <c r="G932" i="7"/>
  <c r="G931" i="7"/>
  <c r="G930" i="7"/>
  <c r="J930" i="7" s="1"/>
  <c r="G929" i="7"/>
  <c r="G928" i="7"/>
  <c r="G927" i="7"/>
  <c r="G926" i="7"/>
  <c r="G925" i="7"/>
  <c r="G924" i="7"/>
  <c r="G923" i="7"/>
  <c r="G922" i="7"/>
  <c r="J922" i="7" s="1"/>
  <c r="G921" i="7"/>
  <c r="G920" i="7"/>
  <c r="G919" i="7"/>
  <c r="G918" i="7"/>
  <c r="G917" i="7"/>
  <c r="G916" i="7"/>
  <c r="G915" i="7"/>
  <c r="G914" i="7"/>
  <c r="J914" i="7" s="1"/>
  <c r="G913" i="7"/>
  <c r="G912" i="7"/>
  <c r="G911" i="7"/>
  <c r="G910" i="7"/>
  <c r="G909" i="7"/>
  <c r="G908" i="7"/>
  <c r="G907" i="7"/>
  <c r="G906" i="7"/>
  <c r="J906" i="7" s="1"/>
  <c r="G905" i="7"/>
  <c r="G904" i="7"/>
  <c r="G903" i="7"/>
  <c r="G902" i="7"/>
  <c r="G901" i="7"/>
  <c r="G900" i="7"/>
  <c r="G899" i="7"/>
  <c r="G898" i="7"/>
  <c r="J898" i="7" s="1"/>
  <c r="G897" i="7"/>
  <c r="G896" i="7"/>
  <c r="G895" i="7"/>
  <c r="G894" i="7"/>
  <c r="G893" i="7"/>
  <c r="G892" i="7"/>
  <c r="G891" i="7"/>
  <c r="G890" i="7"/>
  <c r="J890" i="7" s="1"/>
  <c r="G889" i="7"/>
  <c r="G888" i="7"/>
  <c r="G887" i="7"/>
  <c r="G886" i="7"/>
  <c r="G885" i="7"/>
  <c r="G884" i="7"/>
  <c r="G883" i="7"/>
  <c r="G882" i="7"/>
  <c r="J882" i="7" s="1"/>
  <c r="G881" i="7"/>
  <c r="G880" i="7"/>
  <c r="G879" i="7"/>
  <c r="G878" i="7"/>
  <c r="G877" i="7"/>
  <c r="G876" i="7"/>
  <c r="G875" i="7"/>
  <c r="G874" i="7"/>
  <c r="J874" i="7" s="1"/>
  <c r="G873" i="7"/>
  <c r="G872" i="7"/>
  <c r="G871" i="7"/>
  <c r="G870" i="7"/>
  <c r="G869" i="7"/>
  <c r="G868" i="7"/>
  <c r="G867" i="7"/>
  <c r="G866" i="7"/>
  <c r="J866" i="7" s="1"/>
  <c r="G865" i="7"/>
  <c r="G864" i="7"/>
  <c r="G863" i="7"/>
  <c r="G862" i="7"/>
  <c r="G861" i="7"/>
  <c r="G860" i="7"/>
  <c r="G859" i="7"/>
  <c r="G858" i="7"/>
  <c r="J858" i="7" s="1"/>
  <c r="G857" i="7"/>
  <c r="G856" i="7"/>
  <c r="G855" i="7"/>
  <c r="G854" i="7"/>
  <c r="G853" i="7"/>
  <c r="G852" i="7"/>
  <c r="G851" i="7"/>
  <c r="G850" i="7"/>
  <c r="J850" i="7" s="1"/>
  <c r="G849" i="7"/>
  <c r="G848" i="7"/>
  <c r="G847" i="7"/>
  <c r="G846" i="7"/>
  <c r="G845" i="7"/>
  <c r="G844" i="7"/>
  <c r="G843" i="7"/>
  <c r="G842" i="7"/>
  <c r="J842" i="7" s="1"/>
  <c r="G841" i="7"/>
  <c r="G840" i="7"/>
  <c r="G839" i="7"/>
  <c r="G838" i="7"/>
  <c r="G837" i="7"/>
  <c r="G836" i="7"/>
  <c r="G835" i="7"/>
  <c r="G834" i="7"/>
  <c r="J834" i="7" s="1"/>
  <c r="G833" i="7"/>
  <c r="G832" i="7"/>
  <c r="G831" i="7"/>
  <c r="G830" i="7"/>
  <c r="G829" i="7"/>
  <c r="G828" i="7"/>
  <c r="G827" i="7"/>
  <c r="G826" i="7"/>
  <c r="J826" i="7" s="1"/>
  <c r="G825" i="7"/>
  <c r="G824" i="7"/>
  <c r="G823" i="7"/>
  <c r="G822" i="7"/>
  <c r="G821" i="7"/>
  <c r="G820" i="7"/>
  <c r="G819" i="7"/>
  <c r="G818" i="7"/>
  <c r="J818" i="7" s="1"/>
  <c r="G817" i="7"/>
  <c r="G816" i="7"/>
  <c r="G815" i="7"/>
  <c r="G814" i="7"/>
  <c r="G813" i="7"/>
  <c r="G812" i="7"/>
  <c r="G811" i="7"/>
  <c r="G810" i="7"/>
  <c r="J810" i="7" s="1"/>
  <c r="G809" i="7"/>
  <c r="G808" i="7"/>
  <c r="G807" i="7"/>
  <c r="G806" i="7"/>
  <c r="G805" i="7"/>
  <c r="G804" i="7"/>
  <c r="G803" i="7"/>
  <c r="G802" i="7"/>
  <c r="J802" i="7" s="1"/>
  <c r="G801" i="7"/>
  <c r="G800" i="7"/>
  <c r="G799" i="7"/>
  <c r="G798" i="7"/>
  <c r="G797" i="7"/>
  <c r="G796" i="7"/>
  <c r="G795" i="7"/>
  <c r="G794" i="7"/>
  <c r="J794" i="7" s="1"/>
  <c r="G793" i="7"/>
  <c r="G792" i="7"/>
  <c r="G791" i="7"/>
  <c r="G790" i="7"/>
  <c r="G789" i="7"/>
  <c r="G788" i="7"/>
  <c r="G787" i="7"/>
  <c r="G786" i="7"/>
  <c r="J786" i="7" s="1"/>
  <c r="G785" i="7"/>
  <c r="G784" i="7"/>
  <c r="G783" i="7"/>
  <c r="G782" i="7"/>
  <c r="G781" i="7"/>
  <c r="G780" i="7"/>
  <c r="G779" i="7"/>
  <c r="G778" i="7"/>
  <c r="J778" i="7" s="1"/>
  <c r="G777" i="7"/>
  <c r="G776" i="7"/>
  <c r="G775" i="7"/>
  <c r="G774" i="7"/>
  <c r="G773" i="7"/>
  <c r="G772" i="7"/>
  <c r="G771" i="7"/>
  <c r="G770" i="7"/>
  <c r="J770" i="7" s="1"/>
  <c r="G769" i="7"/>
  <c r="G768" i="7"/>
  <c r="G767" i="7"/>
  <c r="G766" i="7"/>
  <c r="G765" i="7"/>
  <c r="G764" i="7"/>
  <c r="G763" i="7"/>
  <c r="G762" i="7"/>
  <c r="J762" i="7" s="1"/>
  <c r="G761" i="7"/>
  <c r="G760" i="7"/>
  <c r="G759" i="7"/>
  <c r="G758" i="7"/>
  <c r="G757" i="7"/>
  <c r="G756" i="7"/>
  <c r="G755" i="7"/>
  <c r="G754" i="7"/>
  <c r="J754" i="7" s="1"/>
  <c r="G753" i="7"/>
  <c r="G752" i="7"/>
  <c r="G751" i="7"/>
  <c r="G750" i="7"/>
  <c r="G749" i="7"/>
  <c r="G748" i="7"/>
  <c r="G747" i="7"/>
  <c r="G746" i="7"/>
  <c r="J746" i="7" s="1"/>
  <c r="G745" i="7"/>
  <c r="G744" i="7"/>
  <c r="G743" i="7"/>
  <c r="G742" i="7"/>
  <c r="G741" i="7"/>
  <c r="G740" i="7"/>
  <c r="G739" i="7"/>
  <c r="G738" i="7"/>
  <c r="J738" i="7" s="1"/>
  <c r="G737" i="7"/>
  <c r="G736" i="7"/>
  <c r="G735" i="7"/>
  <c r="G734" i="7"/>
  <c r="G733" i="7"/>
  <c r="G732" i="7"/>
  <c r="G731" i="7"/>
  <c r="G730" i="7"/>
  <c r="J730" i="7" s="1"/>
  <c r="G729" i="7"/>
  <c r="G728" i="7"/>
  <c r="G727" i="7"/>
  <c r="G726" i="7"/>
  <c r="G725" i="7"/>
  <c r="G724" i="7"/>
  <c r="G723" i="7"/>
  <c r="G722" i="7"/>
  <c r="J722" i="7" s="1"/>
  <c r="G721" i="7"/>
  <c r="G720" i="7"/>
  <c r="G719" i="7"/>
  <c r="G718" i="7"/>
  <c r="G717" i="7"/>
  <c r="G716" i="7"/>
  <c r="G715" i="7"/>
  <c r="G714" i="7"/>
  <c r="J714" i="7" s="1"/>
  <c r="G713" i="7"/>
  <c r="G712" i="7"/>
  <c r="G711" i="7"/>
  <c r="G710" i="7"/>
  <c r="G709" i="7"/>
  <c r="G708" i="7"/>
  <c r="G707" i="7"/>
  <c r="G706" i="7"/>
  <c r="J706" i="7" s="1"/>
  <c r="G705" i="7"/>
  <c r="G704" i="7"/>
  <c r="G703" i="7"/>
  <c r="G702" i="7"/>
  <c r="G701" i="7"/>
  <c r="G700" i="7"/>
  <c r="G699" i="7"/>
  <c r="G698" i="7"/>
  <c r="J698" i="7" s="1"/>
  <c r="G697" i="7"/>
  <c r="G696" i="7"/>
  <c r="G695" i="7"/>
  <c r="G694" i="7"/>
  <c r="G693" i="7"/>
  <c r="G692" i="7"/>
  <c r="G691" i="7"/>
  <c r="G690" i="7"/>
  <c r="J690" i="7" s="1"/>
  <c r="G689" i="7"/>
  <c r="G688" i="7"/>
  <c r="G687" i="7"/>
  <c r="G686" i="7"/>
  <c r="G685" i="7"/>
  <c r="G684" i="7"/>
  <c r="G683" i="7"/>
  <c r="G682" i="7"/>
  <c r="J682" i="7" s="1"/>
  <c r="G681" i="7"/>
  <c r="G680" i="7"/>
  <c r="G679" i="7"/>
  <c r="G678" i="7"/>
  <c r="G677" i="7"/>
  <c r="G676" i="7"/>
  <c r="G675" i="7"/>
  <c r="G674" i="7"/>
  <c r="J674" i="7" s="1"/>
  <c r="G673" i="7"/>
  <c r="G672" i="7"/>
  <c r="G671" i="7"/>
  <c r="G670" i="7"/>
  <c r="G669" i="7"/>
  <c r="G668" i="7"/>
  <c r="G667" i="7"/>
  <c r="G666" i="7"/>
  <c r="J666" i="7" s="1"/>
  <c r="G665" i="7"/>
  <c r="G664" i="7"/>
  <c r="G663" i="7"/>
  <c r="G662" i="7"/>
  <c r="G661" i="7"/>
  <c r="G660" i="7"/>
  <c r="G659" i="7"/>
  <c r="G658" i="7"/>
  <c r="J658" i="7" s="1"/>
  <c r="G657" i="7"/>
  <c r="G656" i="7"/>
  <c r="G655" i="7"/>
  <c r="G654" i="7"/>
  <c r="G653" i="7"/>
  <c r="G652" i="7"/>
  <c r="G651" i="7"/>
  <c r="G650" i="7"/>
  <c r="J650" i="7" s="1"/>
  <c r="G649" i="7"/>
  <c r="G648" i="7"/>
  <c r="G647" i="7"/>
  <c r="G646" i="7"/>
  <c r="G645" i="7"/>
  <c r="G644" i="7"/>
  <c r="G643" i="7"/>
  <c r="G642" i="7"/>
  <c r="J642" i="7" s="1"/>
  <c r="G641" i="7"/>
  <c r="G640" i="7"/>
  <c r="G639" i="7"/>
  <c r="G638" i="7"/>
  <c r="G637" i="7"/>
  <c r="G636" i="7"/>
  <c r="G635" i="7"/>
  <c r="G634" i="7"/>
  <c r="J634" i="7" s="1"/>
  <c r="G633" i="7"/>
  <c r="G632" i="7"/>
  <c r="G631" i="7"/>
  <c r="G630" i="7"/>
  <c r="G629" i="7"/>
  <c r="G628" i="7"/>
  <c r="G627" i="7"/>
  <c r="G626" i="7"/>
  <c r="J626" i="7" s="1"/>
  <c r="G625" i="7"/>
  <c r="G624" i="7"/>
  <c r="G623" i="7"/>
  <c r="G622" i="7"/>
  <c r="G621" i="7"/>
  <c r="G620" i="7"/>
  <c r="G619" i="7"/>
  <c r="G618" i="7"/>
  <c r="J618" i="7" s="1"/>
  <c r="G617" i="7"/>
  <c r="G616" i="7"/>
  <c r="G615" i="7"/>
  <c r="G614" i="7"/>
  <c r="G613" i="7"/>
  <c r="G612" i="7"/>
  <c r="G611" i="7"/>
  <c r="G610" i="7"/>
  <c r="J610" i="7" s="1"/>
  <c r="G609" i="7"/>
  <c r="G608" i="7"/>
  <c r="G607" i="7"/>
  <c r="G606" i="7"/>
  <c r="G605" i="7"/>
  <c r="G604" i="7"/>
  <c r="G603" i="7"/>
  <c r="G602" i="7"/>
  <c r="J602" i="7" s="1"/>
  <c r="G601" i="7"/>
  <c r="G600" i="7"/>
  <c r="G599" i="7"/>
  <c r="G598" i="7"/>
  <c r="G597" i="7"/>
  <c r="G596" i="7"/>
  <c r="G595" i="7"/>
  <c r="G594" i="7"/>
  <c r="J594" i="7" s="1"/>
  <c r="G593" i="7"/>
  <c r="G592" i="7"/>
  <c r="G591" i="7"/>
  <c r="G590" i="7"/>
  <c r="G589" i="7"/>
  <c r="G588" i="7"/>
  <c r="G587" i="7"/>
  <c r="G586" i="7"/>
  <c r="J586" i="7" s="1"/>
  <c r="G585" i="7"/>
  <c r="G584" i="7"/>
  <c r="G583" i="7"/>
  <c r="G582" i="7"/>
  <c r="G581" i="7"/>
  <c r="G580" i="7"/>
  <c r="G579" i="7"/>
  <c r="G578" i="7"/>
  <c r="J578" i="7" s="1"/>
  <c r="G577" i="7"/>
  <c r="G576" i="7"/>
  <c r="G575" i="7"/>
  <c r="G574" i="7"/>
  <c r="G573" i="7"/>
  <c r="G572" i="7"/>
  <c r="G571" i="7"/>
  <c r="G570" i="7"/>
  <c r="J570" i="7" s="1"/>
  <c r="G569" i="7"/>
  <c r="G568" i="7"/>
  <c r="G567" i="7"/>
  <c r="G566" i="7"/>
  <c r="G565" i="7"/>
  <c r="G564" i="7"/>
  <c r="G563" i="7"/>
  <c r="G562" i="7"/>
  <c r="J562" i="7" s="1"/>
  <c r="G561" i="7"/>
  <c r="G560" i="7"/>
  <c r="G559" i="7"/>
  <c r="G558" i="7"/>
  <c r="G557" i="7"/>
  <c r="G556" i="7"/>
  <c r="G555" i="7"/>
  <c r="G554" i="7"/>
  <c r="J554" i="7" s="1"/>
  <c r="G553" i="7"/>
  <c r="G552" i="7"/>
  <c r="G551" i="7"/>
  <c r="G550" i="7"/>
  <c r="G549" i="7"/>
  <c r="G548" i="7"/>
  <c r="G547" i="7"/>
  <c r="G546" i="7"/>
  <c r="J546" i="7" s="1"/>
  <c r="G545" i="7"/>
  <c r="G544" i="7"/>
  <c r="G543" i="7"/>
  <c r="G542" i="7"/>
  <c r="G541" i="7"/>
  <c r="G540" i="7"/>
  <c r="G539" i="7"/>
  <c r="G538" i="7"/>
  <c r="J538" i="7" s="1"/>
  <c r="G537" i="7"/>
  <c r="G536" i="7"/>
  <c r="G535" i="7"/>
  <c r="G534" i="7"/>
  <c r="G533" i="7"/>
  <c r="G532" i="7"/>
  <c r="G531" i="7"/>
  <c r="G530" i="7"/>
  <c r="J530" i="7" s="1"/>
  <c r="G529" i="7"/>
  <c r="G528" i="7"/>
  <c r="G527" i="7"/>
  <c r="G526" i="7"/>
  <c r="G525" i="7"/>
  <c r="G524" i="7"/>
  <c r="G523" i="7"/>
  <c r="G522" i="7"/>
  <c r="J522" i="7" s="1"/>
  <c r="G521" i="7"/>
  <c r="G520" i="7"/>
  <c r="G519" i="7"/>
  <c r="G518" i="7"/>
  <c r="G517" i="7"/>
  <c r="G516" i="7"/>
  <c r="G515" i="7"/>
  <c r="G514" i="7"/>
  <c r="J514" i="7" s="1"/>
  <c r="G513" i="7"/>
  <c r="G512" i="7"/>
  <c r="G511" i="7"/>
  <c r="G510" i="7"/>
  <c r="G509" i="7"/>
  <c r="G508" i="7"/>
  <c r="G507" i="7"/>
  <c r="G506" i="7"/>
  <c r="J506" i="7" s="1"/>
  <c r="G505" i="7"/>
  <c r="G504" i="7"/>
  <c r="G503" i="7"/>
  <c r="G502" i="7"/>
  <c r="G501" i="7"/>
  <c r="G500" i="7"/>
  <c r="G499" i="7"/>
  <c r="G498" i="7"/>
  <c r="G497" i="7"/>
  <c r="G496" i="7"/>
  <c r="G495" i="7"/>
  <c r="G494" i="7"/>
  <c r="G493" i="7"/>
  <c r="G492" i="7"/>
  <c r="G491" i="7"/>
  <c r="G490" i="7"/>
  <c r="G489" i="7"/>
  <c r="G488" i="7"/>
  <c r="G487" i="7"/>
  <c r="G486" i="7"/>
  <c r="G485" i="7"/>
  <c r="G484" i="7"/>
  <c r="G483" i="7"/>
  <c r="G482" i="7"/>
  <c r="G481" i="7"/>
  <c r="G480" i="7"/>
  <c r="G479" i="7"/>
  <c r="G478" i="7"/>
  <c r="G477" i="7"/>
  <c r="G476" i="7"/>
  <c r="G475" i="7"/>
  <c r="G474" i="7"/>
  <c r="G473" i="7"/>
  <c r="G472" i="7"/>
  <c r="G471" i="7"/>
  <c r="G470" i="7"/>
  <c r="G469" i="7"/>
  <c r="G468" i="7"/>
  <c r="G467" i="7"/>
  <c r="G466" i="7"/>
  <c r="G465" i="7"/>
  <c r="G464" i="7"/>
  <c r="G463" i="7"/>
  <c r="G462" i="7"/>
  <c r="G461" i="7"/>
  <c r="G460" i="7"/>
  <c r="G459" i="7"/>
  <c r="G458" i="7"/>
  <c r="G457" i="7"/>
  <c r="G456" i="7"/>
  <c r="G455" i="7"/>
  <c r="G454" i="7"/>
  <c r="G453" i="7"/>
  <c r="G452" i="7"/>
  <c r="G451" i="7"/>
  <c r="G450" i="7"/>
  <c r="G449" i="7"/>
  <c r="G448" i="7"/>
  <c r="G447" i="7"/>
  <c r="G446" i="7"/>
  <c r="G445" i="7"/>
  <c r="G444" i="7"/>
  <c r="G443" i="7"/>
  <c r="G442" i="7"/>
  <c r="G441" i="7"/>
  <c r="G440" i="7"/>
  <c r="G439" i="7"/>
  <c r="G438" i="7"/>
  <c r="G437" i="7"/>
  <c r="G436" i="7"/>
  <c r="G435" i="7"/>
  <c r="G434" i="7"/>
  <c r="G433" i="7"/>
  <c r="G432" i="7"/>
  <c r="G431" i="7"/>
  <c r="G430" i="7"/>
  <c r="G429" i="7"/>
  <c r="G428" i="7"/>
  <c r="G427" i="7"/>
  <c r="G426" i="7"/>
  <c r="G425" i="7"/>
  <c r="G424" i="7"/>
  <c r="G423" i="7"/>
  <c r="G422" i="7"/>
  <c r="G421" i="7"/>
  <c r="G420" i="7"/>
  <c r="G419" i="7"/>
  <c r="G418" i="7"/>
  <c r="G417" i="7"/>
  <c r="G416" i="7"/>
  <c r="G415" i="7"/>
  <c r="G414" i="7"/>
  <c r="G413" i="7"/>
  <c r="G412" i="7"/>
  <c r="G411" i="7"/>
  <c r="G410" i="7"/>
  <c r="G409" i="7"/>
  <c r="G408" i="7"/>
  <c r="G407" i="7"/>
  <c r="G406" i="7"/>
  <c r="G405" i="7"/>
  <c r="G404" i="7"/>
  <c r="G403" i="7"/>
  <c r="G402" i="7"/>
  <c r="G401" i="7"/>
  <c r="G400" i="7"/>
  <c r="G399" i="7"/>
  <c r="G398" i="7"/>
  <c r="G397" i="7"/>
  <c r="G396" i="7"/>
  <c r="G395" i="7"/>
  <c r="G394" i="7"/>
  <c r="G393" i="7"/>
  <c r="G392" i="7"/>
  <c r="G391" i="7"/>
  <c r="G390" i="7"/>
  <c r="G389" i="7"/>
  <c r="G388" i="7"/>
  <c r="G387" i="7"/>
  <c r="G386" i="7"/>
  <c r="G385" i="7"/>
  <c r="G384" i="7"/>
  <c r="G383" i="7"/>
  <c r="G382" i="7"/>
  <c r="G381" i="7"/>
  <c r="G380" i="7"/>
  <c r="G379" i="7"/>
  <c r="G378" i="7"/>
  <c r="G377" i="7"/>
  <c r="G376" i="7"/>
  <c r="G375" i="7"/>
  <c r="G374" i="7"/>
  <c r="G373" i="7"/>
  <c r="G372" i="7"/>
  <c r="G371" i="7"/>
  <c r="G370" i="7"/>
  <c r="G369" i="7"/>
  <c r="G368" i="7"/>
  <c r="G367" i="7"/>
  <c r="G366" i="7"/>
  <c r="G365" i="7"/>
  <c r="G364" i="7"/>
  <c r="G363" i="7"/>
  <c r="G362" i="7"/>
  <c r="G361" i="7"/>
  <c r="G360" i="7"/>
  <c r="G359" i="7"/>
  <c r="G358" i="7"/>
  <c r="G357" i="7"/>
  <c r="G356" i="7"/>
  <c r="G355" i="7"/>
  <c r="G354" i="7"/>
  <c r="G353" i="7"/>
  <c r="G352" i="7"/>
  <c r="G351" i="7"/>
  <c r="G350" i="7"/>
  <c r="G349" i="7"/>
  <c r="G348" i="7"/>
  <c r="G347" i="7"/>
  <c r="G346" i="7"/>
  <c r="G345" i="7"/>
  <c r="G344" i="7"/>
  <c r="G343" i="7"/>
  <c r="G342" i="7"/>
  <c r="G341" i="7"/>
  <c r="G340" i="7"/>
  <c r="G339" i="7"/>
  <c r="G338" i="7"/>
  <c r="G337" i="7"/>
  <c r="G336" i="7"/>
  <c r="G335" i="7"/>
  <c r="G334" i="7"/>
  <c r="G333" i="7"/>
  <c r="G332" i="7"/>
  <c r="G331" i="7"/>
  <c r="G330" i="7"/>
  <c r="G329" i="7"/>
  <c r="G328" i="7"/>
  <c r="G327" i="7"/>
  <c r="G326" i="7"/>
  <c r="G325" i="7"/>
  <c r="G324" i="7"/>
  <c r="G323" i="7"/>
  <c r="G322" i="7"/>
  <c r="G321" i="7"/>
  <c r="G320" i="7"/>
  <c r="G319" i="7"/>
  <c r="G318" i="7"/>
  <c r="G317" i="7"/>
  <c r="G316" i="7"/>
  <c r="G315" i="7"/>
  <c r="G314" i="7"/>
  <c r="G313" i="7"/>
  <c r="G312" i="7"/>
  <c r="G311" i="7"/>
  <c r="G310" i="7"/>
  <c r="G309" i="7"/>
  <c r="G308" i="7"/>
  <c r="G307" i="7"/>
  <c r="G306" i="7"/>
  <c r="G305" i="7"/>
  <c r="G304" i="7"/>
  <c r="G303" i="7"/>
  <c r="G302" i="7"/>
  <c r="G301" i="7"/>
  <c r="G300" i="7"/>
  <c r="G299" i="7"/>
  <c r="G298" i="7"/>
  <c r="G297" i="7"/>
  <c r="G296" i="7"/>
  <c r="G295" i="7"/>
  <c r="G294" i="7"/>
  <c r="G293" i="7"/>
  <c r="G292" i="7"/>
  <c r="G291" i="7"/>
  <c r="G290" i="7"/>
  <c r="G289" i="7"/>
  <c r="G288" i="7"/>
  <c r="G287" i="7"/>
  <c r="G286" i="7"/>
  <c r="G285" i="7"/>
  <c r="G284" i="7"/>
  <c r="G283" i="7"/>
  <c r="G282" i="7"/>
  <c r="G281" i="7"/>
  <c r="G280" i="7"/>
  <c r="G279" i="7"/>
  <c r="G278" i="7"/>
  <c r="G277" i="7"/>
  <c r="G276" i="7"/>
  <c r="G275" i="7"/>
  <c r="G274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J505" i="7"/>
  <c r="J507" i="7"/>
  <c r="J508" i="7"/>
  <c r="J509" i="7"/>
  <c r="J510" i="7"/>
  <c r="J511" i="7"/>
  <c r="J512" i="7"/>
  <c r="J513" i="7"/>
  <c r="J515" i="7"/>
  <c r="J516" i="7"/>
  <c r="J517" i="7"/>
  <c r="J518" i="7"/>
  <c r="J519" i="7"/>
  <c r="J520" i="7"/>
  <c r="J521" i="7"/>
  <c r="J523" i="7"/>
  <c r="J524" i="7"/>
  <c r="J525" i="7"/>
  <c r="J526" i="7"/>
  <c r="J527" i="7"/>
  <c r="J528" i="7"/>
  <c r="J529" i="7"/>
  <c r="J531" i="7"/>
  <c r="J532" i="7"/>
  <c r="J533" i="7"/>
  <c r="J534" i="7"/>
  <c r="J535" i="7"/>
  <c r="J536" i="7"/>
  <c r="J537" i="7"/>
  <c r="J539" i="7"/>
  <c r="J540" i="7"/>
  <c r="J541" i="7"/>
  <c r="J542" i="7"/>
  <c r="J543" i="7"/>
  <c r="J544" i="7"/>
  <c r="J545" i="7"/>
  <c r="J547" i="7"/>
  <c r="J548" i="7"/>
  <c r="J549" i="7"/>
  <c r="J550" i="7"/>
  <c r="J551" i="7"/>
  <c r="J552" i="7"/>
  <c r="J553" i="7"/>
  <c r="J555" i="7"/>
  <c r="J556" i="7"/>
  <c r="J557" i="7"/>
  <c r="J558" i="7"/>
  <c r="J559" i="7"/>
  <c r="J560" i="7"/>
  <c r="J561" i="7"/>
  <c r="J563" i="7"/>
  <c r="J564" i="7"/>
  <c r="J565" i="7"/>
  <c r="J566" i="7"/>
  <c r="J567" i="7"/>
  <c r="J568" i="7"/>
  <c r="J569" i="7"/>
  <c r="J571" i="7"/>
  <c r="J572" i="7"/>
  <c r="J573" i="7"/>
  <c r="J574" i="7"/>
  <c r="J575" i="7"/>
  <c r="J576" i="7"/>
  <c r="J577" i="7"/>
  <c r="J579" i="7"/>
  <c r="J580" i="7"/>
  <c r="J581" i="7"/>
  <c r="J582" i="7"/>
  <c r="J583" i="7"/>
  <c r="J584" i="7"/>
  <c r="J585" i="7"/>
  <c r="J587" i="7"/>
  <c r="J588" i="7"/>
  <c r="J589" i="7"/>
  <c r="J590" i="7"/>
  <c r="J591" i="7"/>
  <c r="J592" i="7"/>
  <c r="J593" i="7"/>
  <c r="J595" i="7"/>
  <c r="J596" i="7"/>
  <c r="J597" i="7"/>
  <c r="J598" i="7"/>
  <c r="J599" i="7"/>
  <c r="J600" i="7"/>
  <c r="J601" i="7"/>
  <c r="J603" i="7"/>
  <c r="J604" i="7"/>
  <c r="J605" i="7"/>
  <c r="J606" i="7"/>
  <c r="J607" i="7"/>
  <c r="J608" i="7"/>
  <c r="J609" i="7"/>
  <c r="J611" i="7"/>
  <c r="J612" i="7"/>
  <c r="J613" i="7"/>
  <c r="J614" i="7"/>
  <c r="J615" i="7"/>
  <c r="J616" i="7"/>
  <c r="J617" i="7"/>
  <c r="J619" i="7"/>
  <c r="J620" i="7"/>
  <c r="J621" i="7"/>
  <c r="J622" i="7"/>
  <c r="J623" i="7"/>
  <c r="J624" i="7"/>
  <c r="J625" i="7"/>
  <c r="J627" i="7"/>
  <c r="J628" i="7"/>
  <c r="J629" i="7"/>
  <c r="J630" i="7"/>
  <c r="J631" i="7"/>
  <c r="J632" i="7"/>
  <c r="J633" i="7"/>
  <c r="J635" i="7"/>
  <c r="J636" i="7"/>
  <c r="J637" i="7"/>
  <c r="J638" i="7"/>
  <c r="J639" i="7"/>
  <c r="J640" i="7"/>
  <c r="J641" i="7"/>
  <c r="J643" i="7"/>
  <c r="J644" i="7"/>
  <c r="J645" i="7"/>
  <c r="J646" i="7"/>
  <c r="J647" i="7"/>
  <c r="J648" i="7"/>
  <c r="J649" i="7"/>
  <c r="J651" i="7"/>
  <c r="J652" i="7"/>
  <c r="J653" i="7"/>
  <c r="J654" i="7"/>
  <c r="J655" i="7"/>
  <c r="J656" i="7"/>
  <c r="J657" i="7"/>
  <c r="J659" i="7"/>
  <c r="J660" i="7"/>
  <c r="J661" i="7"/>
  <c r="J662" i="7"/>
  <c r="J663" i="7"/>
  <c r="J664" i="7"/>
  <c r="J665" i="7"/>
  <c r="J667" i="7"/>
  <c r="J668" i="7"/>
  <c r="J669" i="7"/>
  <c r="J670" i="7"/>
  <c r="J671" i="7"/>
  <c r="J672" i="7"/>
  <c r="J673" i="7"/>
  <c r="J675" i="7"/>
  <c r="J676" i="7"/>
  <c r="J677" i="7"/>
  <c r="J678" i="7"/>
  <c r="J679" i="7"/>
  <c r="J680" i="7"/>
  <c r="J681" i="7"/>
  <c r="J683" i="7"/>
  <c r="J684" i="7"/>
  <c r="J685" i="7"/>
  <c r="J686" i="7"/>
  <c r="J687" i="7"/>
  <c r="J688" i="7"/>
  <c r="J689" i="7"/>
  <c r="J691" i="7"/>
  <c r="J692" i="7"/>
  <c r="J693" i="7"/>
  <c r="J694" i="7"/>
  <c r="J695" i="7"/>
  <c r="J696" i="7"/>
  <c r="J697" i="7"/>
  <c r="J699" i="7"/>
  <c r="J700" i="7"/>
  <c r="J701" i="7"/>
  <c r="J702" i="7"/>
  <c r="J703" i="7"/>
  <c r="J704" i="7"/>
  <c r="J705" i="7"/>
  <c r="J707" i="7"/>
  <c r="J708" i="7"/>
  <c r="J709" i="7"/>
  <c r="J710" i="7"/>
  <c r="J711" i="7"/>
  <c r="J712" i="7"/>
  <c r="J713" i="7"/>
  <c r="J715" i="7"/>
  <c r="J716" i="7"/>
  <c r="J717" i="7"/>
  <c r="J718" i="7"/>
  <c r="J719" i="7"/>
  <c r="J720" i="7"/>
  <c r="J721" i="7"/>
  <c r="J723" i="7"/>
  <c r="J724" i="7"/>
  <c r="J725" i="7"/>
  <c r="J726" i="7"/>
  <c r="J727" i="7"/>
  <c r="J728" i="7"/>
  <c r="J729" i="7"/>
  <c r="J731" i="7"/>
  <c r="J732" i="7"/>
  <c r="J733" i="7"/>
  <c r="J734" i="7"/>
  <c r="J735" i="7"/>
  <c r="J736" i="7"/>
  <c r="J737" i="7"/>
  <c r="J739" i="7"/>
  <c r="J740" i="7"/>
  <c r="J741" i="7"/>
  <c r="J742" i="7"/>
  <c r="J743" i="7"/>
  <c r="J744" i="7"/>
  <c r="J745" i="7"/>
  <c r="J747" i="7"/>
  <c r="J748" i="7"/>
  <c r="J749" i="7"/>
  <c r="J750" i="7"/>
  <c r="J751" i="7"/>
  <c r="J752" i="7"/>
  <c r="J753" i="7"/>
  <c r="J755" i="7"/>
  <c r="J756" i="7"/>
  <c r="J757" i="7"/>
  <c r="J758" i="7"/>
  <c r="J759" i="7"/>
  <c r="J760" i="7"/>
  <c r="J761" i="7"/>
  <c r="J763" i="7"/>
  <c r="J764" i="7"/>
  <c r="J765" i="7"/>
  <c r="J766" i="7"/>
  <c r="J767" i="7"/>
  <c r="J768" i="7"/>
  <c r="J769" i="7"/>
  <c r="J771" i="7"/>
  <c r="J772" i="7"/>
  <c r="J773" i="7"/>
  <c r="J774" i="7"/>
  <c r="J775" i="7"/>
  <c r="J776" i="7"/>
  <c r="J777" i="7"/>
  <c r="J779" i="7"/>
  <c r="J780" i="7"/>
  <c r="J781" i="7"/>
  <c r="J782" i="7"/>
  <c r="J783" i="7"/>
  <c r="J784" i="7"/>
  <c r="J785" i="7"/>
  <c r="J787" i="7"/>
  <c r="J788" i="7"/>
  <c r="J789" i="7"/>
  <c r="J790" i="7"/>
  <c r="J791" i="7"/>
  <c r="J792" i="7"/>
  <c r="J793" i="7"/>
  <c r="J795" i="7"/>
  <c r="J796" i="7"/>
  <c r="J797" i="7"/>
  <c r="J798" i="7"/>
  <c r="J799" i="7"/>
  <c r="J800" i="7"/>
  <c r="J801" i="7"/>
  <c r="J803" i="7"/>
  <c r="J804" i="7"/>
  <c r="J805" i="7"/>
  <c r="J806" i="7"/>
  <c r="J807" i="7"/>
  <c r="J808" i="7"/>
  <c r="J809" i="7"/>
  <c r="J811" i="7"/>
  <c r="J812" i="7"/>
  <c r="J813" i="7"/>
  <c r="J814" i="7"/>
  <c r="J815" i="7"/>
  <c r="J816" i="7"/>
  <c r="J817" i="7"/>
  <c r="J819" i="7"/>
  <c r="J820" i="7"/>
  <c r="J821" i="7"/>
  <c r="J822" i="7"/>
  <c r="J823" i="7"/>
  <c r="J824" i="7"/>
  <c r="J825" i="7"/>
  <c r="J827" i="7"/>
  <c r="J828" i="7"/>
  <c r="J829" i="7"/>
  <c r="J830" i="7"/>
  <c r="J831" i="7"/>
  <c r="J832" i="7"/>
  <c r="J833" i="7"/>
  <c r="J835" i="7"/>
  <c r="J836" i="7"/>
  <c r="J837" i="7"/>
  <c r="J838" i="7"/>
  <c r="J839" i="7"/>
  <c r="J840" i="7"/>
  <c r="J841" i="7"/>
  <c r="J843" i="7"/>
  <c r="J844" i="7"/>
  <c r="J845" i="7"/>
  <c r="J846" i="7"/>
  <c r="J847" i="7"/>
  <c r="J848" i="7"/>
  <c r="J849" i="7"/>
  <c r="J851" i="7"/>
  <c r="J852" i="7"/>
  <c r="J853" i="7"/>
  <c r="J854" i="7"/>
  <c r="J855" i="7"/>
  <c r="J856" i="7"/>
  <c r="J857" i="7"/>
  <c r="J859" i="7"/>
  <c r="J860" i="7"/>
  <c r="J861" i="7"/>
  <c r="J862" i="7"/>
  <c r="J863" i="7"/>
  <c r="J864" i="7"/>
  <c r="J865" i="7"/>
  <c r="J867" i="7"/>
  <c r="J868" i="7"/>
  <c r="J869" i="7"/>
  <c r="J870" i="7"/>
  <c r="J871" i="7"/>
  <c r="J872" i="7"/>
  <c r="J873" i="7"/>
  <c r="J875" i="7"/>
  <c r="J876" i="7"/>
  <c r="J877" i="7"/>
  <c r="J878" i="7"/>
  <c r="J879" i="7"/>
  <c r="J880" i="7"/>
  <c r="J881" i="7"/>
  <c r="J883" i="7"/>
  <c r="J884" i="7"/>
  <c r="J885" i="7"/>
  <c r="J886" i="7"/>
  <c r="J887" i="7"/>
  <c r="J888" i="7"/>
  <c r="J889" i="7"/>
  <c r="J891" i="7"/>
  <c r="J892" i="7"/>
  <c r="J893" i="7"/>
  <c r="J894" i="7"/>
  <c r="J895" i="7"/>
  <c r="J896" i="7"/>
  <c r="J897" i="7"/>
  <c r="J899" i="7"/>
  <c r="J900" i="7"/>
  <c r="J901" i="7"/>
  <c r="J902" i="7"/>
  <c r="J903" i="7"/>
  <c r="J904" i="7"/>
  <c r="J905" i="7"/>
  <c r="J907" i="7"/>
  <c r="J908" i="7"/>
  <c r="J909" i="7"/>
  <c r="J910" i="7"/>
  <c r="J911" i="7"/>
  <c r="J912" i="7"/>
  <c r="J913" i="7"/>
  <c r="J915" i="7"/>
  <c r="J916" i="7"/>
  <c r="J917" i="7"/>
  <c r="J918" i="7"/>
  <c r="J919" i="7"/>
  <c r="J920" i="7"/>
  <c r="J921" i="7"/>
  <c r="J923" i="7"/>
  <c r="J924" i="7"/>
  <c r="J925" i="7"/>
  <c r="J926" i="7"/>
  <c r="J927" i="7"/>
  <c r="J928" i="7"/>
  <c r="J929" i="7"/>
  <c r="J931" i="7"/>
  <c r="J932" i="7"/>
  <c r="J933" i="7"/>
  <c r="J934" i="7"/>
  <c r="J935" i="7"/>
  <c r="J936" i="7"/>
  <c r="J937" i="7"/>
  <c r="J939" i="7"/>
  <c r="J940" i="7"/>
  <c r="J941" i="7"/>
  <c r="J942" i="7"/>
  <c r="J943" i="7"/>
  <c r="J944" i="7"/>
  <c r="J945" i="7"/>
  <c r="J947" i="7"/>
  <c r="J948" i="7"/>
  <c r="J949" i="7"/>
  <c r="J950" i="7"/>
  <c r="J951" i="7"/>
  <c r="J952" i="7"/>
  <c r="J953" i="7"/>
  <c r="J955" i="7"/>
  <c r="J956" i="7"/>
  <c r="J957" i="7"/>
  <c r="J958" i="7"/>
  <c r="J959" i="7"/>
  <c r="J960" i="7"/>
  <c r="J961" i="7"/>
  <c r="J963" i="7"/>
  <c r="J964" i="7"/>
  <c r="J965" i="7"/>
  <c r="J966" i="7"/>
  <c r="J967" i="7"/>
  <c r="J968" i="7"/>
  <c r="J969" i="7"/>
  <c r="J971" i="7"/>
  <c r="J972" i="7"/>
  <c r="J973" i="7"/>
  <c r="J974" i="7"/>
  <c r="J975" i="7"/>
  <c r="J976" i="7"/>
  <c r="J977" i="7"/>
  <c r="H977" i="7" l="1"/>
  <c r="I977" i="7"/>
  <c r="F977" i="7"/>
  <c r="H976" i="7"/>
  <c r="F976" i="7"/>
  <c r="I976" i="7" s="1"/>
  <c r="H975" i="7"/>
  <c r="F975" i="7"/>
  <c r="H974" i="7"/>
  <c r="F974" i="7"/>
  <c r="H973" i="7"/>
  <c r="F973" i="7"/>
  <c r="H972" i="7"/>
  <c r="F972" i="7"/>
  <c r="H971" i="7"/>
  <c r="F971" i="7"/>
  <c r="I971" i="7" s="1"/>
  <c r="H970" i="7"/>
  <c r="F970" i="7"/>
  <c r="H969" i="7"/>
  <c r="F969" i="7"/>
  <c r="H968" i="7"/>
  <c r="F968" i="7"/>
  <c r="I968" i="7" s="1"/>
  <c r="H967" i="7"/>
  <c r="F967" i="7"/>
  <c r="H966" i="7"/>
  <c r="F966" i="7"/>
  <c r="H965" i="7"/>
  <c r="F965" i="7"/>
  <c r="H964" i="7"/>
  <c r="F964" i="7"/>
  <c r="H963" i="7"/>
  <c r="F963" i="7"/>
  <c r="H962" i="7"/>
  <c r="F962" i="7"/>
  <c r="H961" i="7"/>
  <c r="F961" i="7"/>
  <c r="H960" i="7"/>
  <c r="F960" i="7"/>
  <c r="I960" i="7" s="1"/>
  <c r="H959" i="7"/>
  <c r="F959" i="7"/>
  <c r="H958" i="7"/>
  <c r="F958" i="7"/>
  <c r="H957" i="7"/>
  <c r="F957" i="7"/>
  <c r="H956" i="7"/>
  <c r="F956" i="7"/>
  <c r="H955" i="7"/>
  <c r="F955" i="7"/>
  <c r="H954" i="7"/>
  <c r="F954" i="7"/>
  <c r="H953" i="7"/>
  <c r="F953" i="7"/>
  <c r="H952" i="7"/>
  <c r="F952" i="7"/>
  <c r="I952" i="7" s="1"/>
  <c r="H951" i="7"/>
  <c r="F951" i="7"/>
  <c r="H950" i="7"/>
  <c r="F950" i="7"/>
  <c r="H949" i="7"/>
  <c r="F949" i="7"/>
  <c r="H948" i="7"/>
  <c r="F948" i="7"/>
  <c r="H947" i="7"/>
  <c r="F947" i="7"/>
  <c r="H946" i="7"/>
  <c r="F946" i="7"/>
  <c r="H945" i="7"/>
  <c r="F945" i="7"/>
  <c r="H944" i="7"/>
  <c r="F944" i="7"/>
  <c r="I944" i="7" s="1"/>
  <c r="H943" i="7"/>
  <c r="F943" i="7"/>
  <c r="H942" i="7"/>
  <c r="F942" i="7"/>
  <c r="H941" i="7"/>
  <c r="F941" i="7"/>
  <c r="H940" i="7"/>
  <c r="F940" i="7"/>
  <c r="H939" i="7"/>
  <c r="F939" i="7"/>
  <c r="H938" i="7"/>
  <c r="F938" i="7"/>
  <c r="H937" i="7"/>
  <c r="F937" i="7"/>
  <c r="H936" i="7"/>
  <c r="F936" i="7"/>
  <c r="I936" i="7" s="1"/>
  <c r="H935" i="7"/>
  <c r="F935" i="7"/>
  <c r="H934" i="7"/>
  <c r="F934" i="7"/>
  <c r="H933" i="7"/>
  <c r="F933" i="7"/>
  <c r="H932" i="7"/>
  <c r="F932" i="7"/>
  <c r="H931" i="7"/>
  <c r="F931" i="7"/>
  <c r="H930" i="7"/>
  <c r="F930" i="7"/>
  <c r="H929" i="7"/>
  <c r="F929" i="7"/>
  <c r="H928" i="7"/>
  <c r="F928" i="7"/>
  <c r="I928" i="7" s="1"/>
  <c r="H927" i="7"/>
  <c r="F927" i="7"/>
  <c r="H926" i="7"/>
  <c r="F926" i="7"/>
  <c r="H925" i="7"/>
  <c r="F925" i="7"/>
  <c r="H924" i="7"/>
  <c r="F924" i="7"/>
  <c r="H923" i="7"/>
  <c r="F923" i="7"/>
  <c r="H922" i="7"/>
  <c r="F922" i="7"/>
  <c r="H921" i="7"/>
  <c r="F921" i="7"/>
  <c r="H920" i="7"/>
  <c r="F920" i="7"/>
  <c r="I920" i="7" s="1"/>
  <c r="H919" i="7"/>
  <c r="F919" i="7"/>
  <c r="H918" i="7"/>
  <c r="F918" i="7"/>
  <c r="H917" i="7"/>
  <c r="F917" i="7"/>
  <c r="H916" i="7"/>
  <c r="F916" i="7"/>
  <c r="H915" i="7"/>
  <c r="F915" i="7"/>
  <c r="H914" i="7"/>
  <c r="F914" i="7"/>
  <c r="H913" i="7"/>
  <c r="F913" i="7"/>
  <c r="H912" i="7"/>
  <c r="F912" i="7"/>
  <c r="I912" i="7" s="1"/>
  <c r="H911" i="7"/>
  <c r="F911" i="7"/>
  <c r="H910" i="7"/>
  <c r="F910" i="7"/>
  <c r="H909" i="7"/>
  <c r="F909" i="7"/>
  <c r="H908" i="7"/>
  <c r="F908" i="7"/>
  <c r="H907" i="7"/>
  <c r="F907" i="7"/>
  <c r="H906" i="7"/>
  <c r="F906" i="7"/>
  <c r="H905" i="7"/>
  <c r="F905" i="7"/>
  <c r="H904" i="7"/>
  <c r="F904" i="7"/>
  <c r="I904" i="7" s="1"/>
  <c r="H903" i="7"/>
  <c r="F903" i="7"/>
  <c r="H902" i="7"/>
  <c r="F902" i="7"/>
  <c r="H901" i="7"/>
  <c r="F901" i="7"/>
  <c r="H900" i="7"/>
  <c r="F900" i="7"/>
  <c r="H899" i="7"/>
  <c r="F899" i="7"/>
  <c r="H898" i="7"/>
  <c r="F898" i="7"/>
  <c r="H897" i="7"/>
  <c r="F897" i="7"/>
  <c r="H896" i="7"/>
  <c r="F896" i="7"/>
  <c r="I896" i="7" s="1"/>
  <c r="H895" i="7"/>
  <c r="F895" i="7"/>
  <c r="H894" i="7"/>
  <c r="F894" i="7"/>
  <c r="H893" i="7"/>
  <c r="F893" i="7"/>
  <c r="H892" i="7"/>
  <c r="F892" i="7"/>
  <c r="H891" i="7"/>
  <c r="F891" i="7"/>
  <c r="H890" i="7"/>
  <c r="F890" i="7"/>
  <c r="H889" i="7"/>
  <c r="F889" i="7"/>
  <c r="H888" i="7"/>
  <c r="F888" i="7"/>
  <c r="I888" i="7" s="1"/>
  <c r="H887" i="7"/>
  <c r="F887" i="7"/>
  <c r="H886" i="7"/>
  <c r="F886" i="7"/>
  <c r="H885" i="7"/>
  <c r="F885" i="7"/>
  <c r="H884" i="7"/>
  <c r="F884" i="7"/>
  <c r="H883" i="7"/>
  <c r="F883" i="7"/>
  <c r="H882" i="7"/>
  <c r="F882" i="7"/>
  <c r="H881" i="7"/>
  <c r="F881" i="7"/>
  <c r="H880" i="7"/>
  <c r="F880" i="7"/>
  <c r="I880" i="7" s="1"/>
  <c r="H879" i="7"/>
  <c r="F879" i="7"/>
  <c r="H878" i="7"/>
  <c r="F878" i="7"/>
  <c r="H877" i="7"/>
  <c r="F877" i="7"/>
  <c r="H876" i="7"/>
  <c r="F876" i="7"/>
  <c r="H875" i="7"/>
  <c r="F875" i="7"/>
  <c r="H874" i="7"/>
  <c r="F874" i="7"/>
  <c r="H873" i="7"/>
  <c r="F873" i="7"/>
  <c r="H872" i="7"/>
  <c r="F872" i="7"/>
  <c r="I872" i="7" s="1"/>
  <c r="H871" i="7"/>
  <c r="F871" i="7"/>
  <c r="H870" i="7"/>
  <c r="F870" i="7"/>
  <c r="H869" i="7"/>
  <c r="F869" i="7"/>
  <c r="H868" i="7"/>
  <c r="F868" i="7"/>
  <c r="H867" i="7"/>
  <c r="F867" i="7"/>
  <c r="H866" i="7"/>
  <c r="F866" i="7"/>
  <c r="H865" i="7"/>
  <c r="F865" i="7"/>
  <c r="H864" i="7"/>
  <c r="F864" i="7"/>
  <c r="I864" i="7" s="1"/>
  <c r="H863" i="7"/>
  <c r="F863" i="7"/>
  <c r="H862" i="7"/>
  <c r="F862" i="7"/>
  <c r="H861" i="7"/>
  <c r="F861" i="7"/>
  <c r="H860" i="7"/>
  <c r="F860" i="7"/>
  <c r="H859" i="7"/>
  <c r="F859" i="7"/>
  <c r="H858" i="7"/>
  <c r="F858" i="7"/>
  <c r="H857" i="7"/>
  <c r="F857" i="7"/>
  <c r="H856" i="7"/>
  <c r="F856" i="7"/>
  <c r="I856" i="7" s="1"/>
  <c r="H855" i="7"/>
  <c r="F855" i="7"/>
  <c r="H854" i="7"/>
  <c r="F854" i="7"/>
  <c r="H853" i="7"/>
  <c r="F853" i="7"/>
  <c r="H852" i="7"/>
  <c r="F852" i="7"/>
  <c r="H851" i="7"/>
  <c r="F851" i="7"/>
  <c r="H850" i="7"/>
  <c r="F850" i="7"/>
  <c r="H849" i="7"/>
  <c r="F849" i="7"/>
  <c r="H848" i="7"/>
  <c r="F848" i="7"/>
  <c r="I848" i="7" s="1"/>
  <c r="H847" i="7"/>
  <c r="F847" i="7"/>
  <c r="H846" i="7"/>
  <c r="F846" i="7"/>
  <c r="H845" i="7"/>
  <c r="F845" i="7"/>
  <c r="H844" i="7"/>
  <c r="F844" i="7"/>
  <c r="H843" i="7"/>
  <c r="F843" i="7"/>
  <c r="H842" i="7"/>
  <c r="F842" i="7"/>
  <c r="H841" i="7"/>
  <c r="F841" i="7"/>
  <c r="H840" i="7"/>
  <c r="F840" i="7"/>
  <c r="I840" i="7" s="1"/>
  <c r="H839" i="7"/>
  <c r="F839" i="7"/>
  <c r="H838" i="7"/>
  <c r="F838" i="7"/>
  <c r="H837" i="7"/>
  <c r="F837" i="7"/>
  <c r="H836" i="7"/>
  <c r="F836" i="7"/>
  <c r="H835" i="7"/>
  <c r="F835" i="7"/>
  <c r="H834" i="7"/>
  <c r="F834" i="7"/>
  <c r="H833" i="7"/>
  <c r="F833" i="7"/>
  <c r="H832" i="7"/>
  <c r="F832" i="7"/>
  <c r="I832" i="7" s="1"/>
  <c r="H831" i="7"/>
  <c r="F831" i="7"/>
  <c r="H830" i="7"/>
  <c r="F830" i="7"/>
  <c r="H829" i="7"/>
  <c r="F829" i="7"/>
  <c r="H828" i="7"/>
  <c r="F828" i="7"/>
  <c r="H827" i="7"/>
  <c r="F827" i="7"/>
  <c r="H826" i="7"/>
  <c r="F826" i="7"/>
  <c r="H825" i="7"/>
  <c r="F825" i="7"/>
  <c r="H824" i="7"/>
  <c r="F824" i="7"/>
  <c r="I824" i="7" s="1"/>
  <c r="H823" i="7"/>
  <c r="F823" i="7"/>
  <c r="H822" i="7"/>
  <c r="F822" i="7"/>
  <c r="H821" i="7"/>
  <c r="F821" i="7"/>
  <c r="H820" i="7"/>
  <c r="F820" i="7"/>
  <c r="H819" i="7"/>
  <c r="F819" i="7"/>
  <c r="H818" i="7"/>
  <c r="F818" i="7"/>
  <c r="H817" i="7"/>
  <c r="F817" i="7"/>
  <c r="H816" i="7"/>
  <c r="F816" i="7"/>
  <c r="I816" i="7" s="1"/>
  <c r="H815" i="7"/>
  <c r="F815" i="7"/>
  <c r="H814" i="7"/>
  <c r="F814" i="7"/>
  <c r="H813" i="7"/>
  <c r="F813" i="7"/>
  <c r="H812" i="7"/>
  <c r="F812" i="7"/>
  <c r="H811" i="7"/>
  <c r="F811" i="7"/>
  <c r="H810" i="7"/>
  <c r="F810" i="7"/>
  <c r="H809" i="7"/>
  <c r="F809" i="7"/>
  <c r="H808" i="7"/>
  <c r="F808" i="7"/>
  <c r="I808" i="7" s="1"/>
  <c r="H807" i="7"/>
  <c r="F807" i="7"/>
  <c r="H806" i="7"/>
  <c r="F806" i="7"/>
  <c r="H805" i="7"/>
  <c r="I805" i="7"/>
  <c r="F805" i="7"/>
  <c r="H804" i="7"/>
  <c r="F804" i="7"/>
  <c r="H803" i="7"/>
  <c r="F803" i="7"/>
  <c r="H802" i="7"/>
  <c r="F802" i="7"/>
  <c r="H801" i="7"/>
  <c r="F801" i="7"/>
  <c r="H800" i="7"/>
  <c r="F800" i="7"/>
  <c r="H799" i="7"/>
  <c r="F799" i="7"/>
  <c r="H798" i="7"/>
  <c r="F798" i="7"/>
  <c r="H797" i="7"/>
  <c r="F797" i="7"/>
  <c r="H796" i="7"/>
  <c r="F796" i="7"/>
  <c r="H795" i="7"/>
  <c r="F795" i="7"/>
  <c r="H794" i="7"/>
  <c r="F794" i="7"/>
  <c r="H793" i="7"/>
  <c r="F793" i="7"/>
  <c r="H792" i="7"/>
  <c r="F792" i="7"/>
  <c r="H791" i="7"/>
  <c r="F791" i="7"/>
  <c r="H790" i="7"/>
  <c r="F790" i="7"/>
  <c r="H789" i="7"/>
  <c r="I789" i="7"/>
  <c r="F789" i="7"/>
  <c r="H788" i="7"/>
  <c r="F788" i="7"/>
  <c r="H787" i="7"/>
  <c r="F787" i="7"/>
  <c r="I787" i="7" s="1"/>
  <c r="H786" i="7"/>
  <c r="F786" i="7"/>
  <c r="H785" i="7"/>
  <c r="F785" i="7"/>
  <c r="H784" i="7"/>
  <c r="F784" i="7"/>
  <c r="H783" i="7"/>
  <c r="F783" i="7"/>
  <c r="H782" i="7"/>
  <c r="F782" i="7"/>
  <c r="H781" i="7"/>
  <c r="F781" i="7"/>
  <c r="H780" i="7"/>
  <c r="F780" i="7"/>
  <c r="H779" i="7"/>
  <c r="F779" i="7"/>
  <c r="H778" i="7"/>
  <c r="F778" i="7"/>
  <c r="H777" i="7"/>
  <c r="F777" i="7"/>
  <c r="H776" i="7"/>
  <c r="F776" i="7"/>
  <c r="H775" i="7"/>
  <c r="F775" i="7"/>
  <c r="I775" i="7" s="1"/>
  <c r="H774" i="7"/>
  <c r="F774" i="7"/>
  <c r="H773" i="7"/>
  <c r="F773" i="7"/>
  <c r="H772" i="7"/>
  <c r="F772" i="7"/>
  <c r="H771" i="7"/>
  <c r="F771" i="7"/>
  <c r="H770" i="7"/>
  <c r="F770" i="7"/>
  <c r="H769" i="7"/>
  <c r="F769" i="7"/>
  <c r="H768" i="7"/>
  <c r="F768" i="7"/>
  <c r="H767" i="7"/>
  <c r="F767" i="7"/>
  <c r="H766" i="7"/>
  <c r="F766" i="7"/>
  <c r="H765" i="7"/>
  <c r="F765" i="7"/>
  <c r="H764" i="7"/>
  <c r="F764" i="7"/>
  <c r="H763" i="7"/>
  <c r="F763" i="7"/>
  <c r="H762" i="7"/>
  <c r="F762" i="7"/>
  <c r="H761" i="7"/>
  <c r="F761" i="7"/>
  <c r="H760" i="7"/>
  <c r="F760" i="7"/>
  <c r="H759" i="7"/>
  <c r="F759" i="7"/>
  <c r="H758" i="7"/>
  <c r="F758" i="7"/>
  <c r="H757" i="7"/>
  <c r="F757" i="7"/>
  <c r="H756" i="7"/>
  <c r="F756" i="7"/>
  <c r="H755" i="7"/>
  <c r="F755" i="7"/>
  <c r="H754" i="7"/>
  <c r="F754" i="7"/>
  <c r="H753" i="7"/>
  <c r="F753" i="7"/>
  <c r="H752" i="7"/>
  <c r="F752" i="7"/>
  <c r="H751" i="7"/>
  <c r="F751" i="7"/>
  <c r="H750" i="7"/>
  <c r="F750" i="7"/>
  <c r="H749" i="7"/>
  <c r="F749" i="7"/>
  <c r="H748" i="7"/>
  <c r="F748" i="7"/>
  <c r="H747" i="7"/>
  <c r="F747" i="7"/>
  <c r="H746" i="7"/>
  <c r="F746" i="7"/>
  <c r="H745" i="7"/>
  <c r="F745" i="7"/>
  <c r="H744" i="7"/>
  <c r="F744" i="7"/>
  <c r="H743" i="7"/>
  <c r="F743" i="7"/>
  <c r="H742" i="7"/>
  <c r="F742" i="7"/>
  <c r="H741" i="7"/>
  <c r="F741" i="7"/>
  <c r="H740" i="7"/>
  <c r="F740" i="7"/>
  <c r="H739" i="7"/>
  <c r="F739" i="7"/>
  <c r="H738" i="7"/>
  <c r="F738" i="7"/>
  <c r="I738" i="7" s="1"/>
  <c r="H737" i="7"/>
  <c r="F737" i="7"/>
  <c r="H736" i="7"/>
  <c r="F736" i="7"/>
  <c r="H735" i="7"/>
  <c r="F735" i="7"/>
  <c r="H734" i="7"/>
  <c r="F734" i="7"/>
  <c r="H733" i="7"/>
  <c r="F733" i="7"/>
  <c r="H732" i="7"/>
  <c r="F732" i="7"/>
  <c r="H731" i="7"/>
  <c r="F731" i="7"/>
  <c r="H730" i="7"/>
  <c r="F730" i="7"/>
  <c r="H729" i="7"/>
  <c r="F729" i="7"/>
  <c r="H728" i="7"/>
  <c r="F728" i="7"/>
  <c r="H727" i="7"/>
  <c r="F727" i="7"/>
  <c r="H726" i="7"/>
  <c r="F726" i="7"/>
  <c r="H725" i="7"/>
  <c r="F725" i="7"/>
  <c r="H724" i="7"/>
  <c r="F724" i="7"/>
  <c r="H723" i="7"/>
  <c r="F723" i="7"/>
  <c r="H722" i="7"/>
  <c r="F722" i="7"/>
  <c r="I721" i="7"/>
  <c r="H721" i="7"/>
  <c r="F721" i="7"/>
  <c r="H720" i="7"/>
  <c r="F720" i="7"/>
  <c r="H719" i="7"/>
  <c r="F719" i="7"/>
  <c r="H718" i="7"/>
  <c r="F718" i="7"/>
  <c r="H717" i="7"/>
  <c r="F717" i="7"/>
  <c r="H716" i="7"/>
  <c r="F716" i="7"/>
  <c r="H715" i="7"/>
  <c r="F715" i="7"/>
  <c r="H714" i="7"/>
  <c r="F714" i="7"/>
  <c r="H713" i="7"/>
  <c r="F713" i="7"/>
  <c r="H712" i="7"/>
  <c r="F712" i="7"/>
  <c r="H711" i="7"/>
  <c r="F711" i="7"/>
  <c r="H710" i="7"/>
  <c r="F710" i="7"/>
  <c r="H709" i="7"/>
  <c r="F709" i="7"/>
  <c r="H708" i="7"/>
  <c r="F708" i="7"/>
  <c r="H707" i="7"/>
  <c r="F707" i="7"/>
  <c r="H706" i="7"/>
  <c r="F706" i="7"/>
  <c r="H705" i="7"/>
  <c r="F705" i="7"/>
  <c r="H704" i="7"/>
  <c r="F704" i="7"/>
  <c r="H703" i="7"/>
  <c r="F703" i="7"/>
  <c r="H702" i="7"/>
  <c r="F702" i="7"/>
  <c r="H701" i="7"/>
  <c r="F701" i="7"/>
  <c r="H700" i="7"/>
  <c r="F700" i="7"/>
  <c r="H699" i="7"/>
  <c r="F699" i="7"/>
  <c r="H698" i="7"/>
  <c r="F698" i="7"/>
  <c r="H697" i="7"/>
  <c r="F697" i="7"/>
  <c r="H696" i="7"/>
  <c r="F696" i="7"/>
  <c r="H695" i="7"/>
  <c r="F695" i="7"/>
  <c r="H694" i="7"/>
  <c r="F694" i="7"/>
  <c r="H693" i="7"/>
  <c r="F693" i="7"/>
  <c r="H692" i="7"/>
  <c r="F692" i="7"/>
  <c r="H691" i="7"/>
  <c r="F691" i="7"/>
  <c r="H690" i="7"/>
  <c r="F690" i="7"/>
  <c r="H689" i="7"/>
  <c r="F689" i="7"/>
  <c r="H688" i="7"/>
  <c r="F688" i="7"/>
  <c r="H687" i="7"/>
  <c r="F687" i="7"/>
  <c r="H686" i="7"/>
  <c r="F686" i="7"/>
  <c r="H685" i="7"/>
  <c r="F685" i="7"/>
  <c r="H684" i="7"/>
  <c r="F684" i="7"/>
  <c r="H683" i="7"/>
  <c r="F683" i="7"/>
  <c r="H682" i="7"/>
  <c r="F682" i="7"/>
  <c r="H681" i="7"/>
  <c r="F681" i="7"/>
  <c r="I681" i="7" s="1"/>
  <c r="H680" i="7"/>
  <c r="F680" i="7"/>
  <c r="H679" i="7"/>
  <c r="F679" i="7"/>
  <c r="H678" i="7"/>
  <c r="F678" i="7"/>
  <c r="H677" i="7"/>
  <c r="F677" i="7"/>
  <c r="H676" i="7"/>
  <c r="F676" i="7"/>
  <c r="H675" i="7"/>
  <c r="F675" i="7"/>
  <c r="H674" i="7"/>
  <c r="F674" i="7"/>
  <c r="H673" i="7"/>
  <c r="F673" i="7"/>
  <c r="I673" i="7" s="1"/>
  <c r="H672" i="7"/>
  <c r="F672" i="7"/>
  <c r="H671" i="7"/>
  <c r="I671" i="7" s="1"/>
  <c r="F671" i="7"/>
  <c r="H670" i="7"/>
  <c r="I670" i="7"/>
  <c r="F670" i="7"/>
  <c r="H669" i="7"/>
  <c r="F669" i="7"/>
  <c r="H668" i="7"/>
  <c r="F668" i="7"/>
  <c r="H667" i="7"/>
  <c r="F667" i="7"/>
  <c r="H666" i="7"/>
  <c r="F666" i="7"/>
  <c r="H665" i="7"/>
  <c r="F665" i="7"/>
  <c r="H664" i="7"/>
  <c r="F664" i="7"/>
  <c r="H663" i="7"/>
  <c r="F663" i="7"/>
  <c r="H662" i="7"/>
  <c r="F662" i="7"/>
  <c r="H661" i="7"/>
  <c r="F661" i="7"/>
  <c r="H660" i="7"/>
  <c r="F660" i="7"/>
  <c r="H659" i="7"/>
  <c r="F659" i="7"/>
  <c r="H658" i="7"/>
  <c r="F658" i="7"/>
  <c r="H657" i="7"/>
  <c r="F657" i="7"/>
  <c r="I657" i="7" s="1"/>
  <c r="H656" i="7"/>
  <c r="F656" i="7"/>
  <c r="H655" i="7"/>
  <c r="F655" i="7"/>
  <c r="H654" i="7"/>
  <c r="F654" i="7"/>
  <c r="H653" i="7"/>
  <c r="F653" i="7"/>
  <c r="H652" i="7"/>
  <c r="F652" i="7"/>
  <c r="H651" i="7"/>
  <c r="F651" i="7"/>
  <c r="H650" i="7"/>
  <c r="F650" i="7"/>
  <c r="H649" i="7"/>
  <c r="F649" i="7"/>
  <c r="I649" i="7" s="1"/>
  <c r="H648" i="7"/>
  <c r="F648" i="7"/>
  <c r="H647" i="7"/>
  <c r="F647" i="7"/>
  <c r="H646" i="7"/>
  <c r="F646" i="7"/>
  <c r="H645" i="7"/>
  <c r="F645" i="7"/>
  <c r="H644" i="7"/>
  <c r="F644" i="7"/>
  <c r="H643" i="7"/>
  <c r="F643" i="7"/>
  <c r="H642" i="7"/>
  <c r="F642" i="7"/>
  <c r="H641" i="7"/>
  <c r="F641" i="7"/>
  <c r="I641" i="7" s="1"/>
  <c r="H640" i="7"/>
  <c r="F640" i="7"/>
  <c r="H639" i="7"/>
  <c r="F639" i="7"/>
  <c r="H638" i="7"/>
  <c r="F638" i="7"/>
  <c r="H637" i="7"/>
  <c r="F637" i="7"/>
  <c r="H636" i="7"/>
  <c r="F636" i="7"/>
  <c r="H635" i="7"/>
  <c r="F635" i="7"/>
  <c r="H634" i="7"/>
  <c r="F634" i="7"/>
  <c r="H633" i="7"/>
  <c r="F633" i="7"/>
  <c r="I633" i="7" s="1"/>
  <c r="H632" i="7"/>
  <c r="F632" i="7"/>
  <c r="H631" i="7"/>
  <c r="F631" i="7"/>
  <c r="H630" i="7"/>
  <c r="F630" i="7"/>
  <c r="H629" i="7"/>
  <c r="F629" i="7"/>
  <c r="H628" i="7"/>
  <c r="F628" i="7"/>
  <c r="H627" i="7"/>
  <c r="F627" i="7"/>
  <c r="H626" i="7"/>
  <c r="F626" i="7"/>
  <c r="H625" i="7"/>
  <c r="F625" i="7"/>
  <c r="I625" i="7" s="1"/>
  <c r="H624" i="7"/>
  <c r="F624" i="7"/>
  <c r="H623" i="7"/>
  <c r="F623" i="7"/>
  <c r="H622" i="7"/>
  <c r="F622" i="7"/>
  <c r="H621" i="7"/>
  <c r="I621" i="7"/>
  <c r="F621" i="7"/>
  <c r="H620" i="7"/>
  <c r="F620" i="7"/>
  <c r="H619" i="7"/>
  <c r="F619" i="7"/>
  <c r="H618" i="7"/>
  <c r="F618" i="7"/>
  <c r="H617" i="7"/>
  <c r="F617" i="7"/>
  <c r="H616" i="7"/>
  <c r="F616" i="7"/>
  <c r="H615" i="7"/>
  <c r="F615" i="7"/>
  <c r="I615" i="7" s="1"/>
  <c r="H614" i="7"/>
  <c r="F614" i="7"/>
  <c r="H613" i="7"/>
  <c r="F613" i="7"/>
  <c r="H612" i="7"/>
  <c r="F612" i="7"/>
  <c r="H611" i="7"/>
  <c r="F611" i="7"/>
  <c r="H610" i="7"/>
  <c r="F610" i="7"/>
  <c r="H609" i="7"/>
  <c r="F609" i="7"/>
  <c r="H608" i="7"/>
  <c r="F608" i="7"/>
  <c r="H607" i="7"/>
  <c r="F607" i="7"/>
  <c r="I607" i="7" s="1"/>
  <c r="H606" i="7"/>
  <c r="I606" i="7" s="1"/>
  <c r="F606" i="7"/>
  <c r="H605" i="7"/>
  <c r="F605" i="7"/>
  <c r="H604" i="7"/>
  <c r="F604" i="7"/>
  <c r="H603" i="7"/>
  <c r="F603" i="7"/>
  <c r="I603" i="7" s="1"/>
  <c r="H602" i="7"/>
  <c r="F602" i="7"/>
  <c r="H601" i="7"/>
  <c r="F601" i="7"/>
  <c r="H600" i="7"/>
  <c r="F600" i="7"/>
  <c r="H599" i="7"/>
  <c r="F599" i="7"/>
  <c r="I599" i="7" s="1"/>
  <c r="H598" i="7"/>
  <c r="I598" i="7" s="1"/>
  <c r="F598" i="7"/>
  <c r="H597" i="7"/>
  <c r="F597" i="7"/>
  <c r="H596" i="7"/>
  <c r="F596" i="7"/>
  <c r="H595" i="7"/>
  <c r="F595" i="7"/>
  <c r="I595" i="7" s="1"/>
  <c r="H594" i="7"/>
  <c r="F594" i="7"/>
  <c r="H593" i="7"/>
  <c r="F593" i="7"/>
  <c r="H592" i="7"/>
  <c r="F592" i="7"/>
  <c r="H591" i="7"/>
  <c r="F591" i="7"/>
  <c r="H590" i="7"/>
  <c r="F590" i="7"/>
  <c r="H589" i="7"/>
  <c r="F589" i="7"/>
  <c r="H588" i="7"/>
  <c r="F588" i="7"/>
  <c r="H587" i="7"/>
  <c r="F587" i="7"/>
  <c r="I587" i="7" s="1"/>
  <c r="H586" i="7"/>
  <c r="F586" i="7"/>
  <c r="H585" i="7"/>
  <c r="F585" i="7"/>
  <c r="H584" i="7"/>
  <c r="F584" i="7"/>
  <c r="H583" i="7"/>
  <c r="F583" i="7"/>
  <c r="H582" i="7"/>
  <c r="F582" i="7"/>
  <c r="H581" i="7"/>
  <c r="F581" i="7"/>
  <c r="H580" i="7"/>
  <c r="F580" i="7"/>
  <c r="H579" i="7"/>
  <c r="F579" i="7"/>
  <c r="I579" i="7" s="1"/>
  <c r="H578" i="7"/>
  <c r="F578" i="7"/>
  <c r="H577" i="7"/>
  <c r="F577" i="7"/>
  <c r="H576" i="7"/>
  <c r="F576" i="7"/>
  <c r="H575" i="7"/>
  <c r="F575" i="7"/>
  <c r="I575" i="7" s="1"/>
  <c r="H574" i="7"/>
  <c r="F574" i="7"/>
  <c r="H573" i="7"/>
  <c r="I573" i="7" s="1"/>
  <c r="F573" i="7"/>
  <c r="H572" i="7"/>
  <c r="I572" i="7"/>
  <c r="F572" i="7"/>
  <c r="H571" i="7"/>
  <c r="F571" i="7"/>
  <c r="I571" i="7" s="1"/>
  <c r="H570" i="7"/>
  <c r="F570" i="7"/>
  <c r="H569" i="7"/>
  <c r="F569" i="7"/>
  <c r="H568" i="7"/>
  <c r="F568" i="7"/>
  <c r="H567" i="7"/>
  <c r="F567" i="7"/>
  <c r="I567" i="7" s="1"/>
  <c r="H566" i="7"/>
  <c r="F566" i="7"/>
  <c r="H565" i="7"/>
  <c r="I565" i="7" s="1"/>
  <c r="F565" i="7"/>
  <c r="H564" i="7"/>
  <c r="F564" i="7"/>
  <c r="H563" i="7"/>
  <c r="F563" i="7"/>
  <c r="I563" i="7" s="1"/>
  <c r="H562" i="7"/>
  <c r="F562" i="7"/>
  <c r="H561" i="7"/>
  <c r="F561" i="7"/>
  <c r="H560" i="7"/>
  <c r="F560" i="7"/>
  <c r="H559" i="7"/>
  <c r="F559" i="7"/>
  <c r="I559" i="7" s="1"/>
  <c r="H558" i="7"/>
  <c r="F558" i="7"/>
  <c r="I557" i="7"/>
  <c r="H557" i="7"/>
  <c r="F557" i="7"/>
  <c r="H556" i="7"/>
  <c r="F556" i="7"/>
  <c r="H555" i="7"/>
  <c r="F555" i="7"/>
  <c r="H554" i="7"/>
  <c r="F554" i="7"/>
  <c r="H553" i="7"/>
  <c r="F553" i="7"/>
  <c r="H552" i="7"/>
  <c r="F552" i="7"/>
  <c r="H551" i="7"/>
  <c r="F551" i="7"/>
  <c r="H550" i="7"/>
  <c r="F550" i="7"/>
  <c r="H549" i="7"/>
  <c r="F549" i="7"/>
  <c r="H548" i="7"/>
  <c r="F548" i="7"/>
  <c r="H547" i="7"/>
  <c r="F547" i="7"/>
  <c r="H546" i="7"/>
  <c r="F546" i="7"/>
  <c r="H545" i="7"/>
  <c r="F545" i="7"/>
  <c r="H544" i="7"/>
  <c r="F544" i="7"/>
  <c r="H543" i="7"/>
  <c r="F543" i="7"/>
  <c r="H542" i="7"/>
  <c r="F542" i="7"/>
  <c r="H541" i="7"/>
  <c r="F541" i="7"/>
  <c r="H540" i="7"/>
  <c r="F540" i="7"/>
  <c r="H539" i="7"/>
  <c r="F539" i="7"/>
  <c r="H538" i="7"/>
  <c r="F538" i="7"/>
  <c r="H537" i="7"/>
  <c r="F537" i="7"/>
  <c r="H536" i="7"/>
  <c r="F536" i="7"/>
  <c r="H535" i="7"/>
  <c r="F535" i="7"/>
  <c r="H534" i="7"/>
  <c r="F534" i="7"/>
  <c r="H533" i="7"/>
  <c r="F533" i="7"/>
  <c r="H532" i="7"/>
  <c r="F532" i="7"/>
  <c r="H531" i="7"/>
  <c r="F531" i="7"/>
  <c r="H530" i="7"/>
  <c r="F530" i="7"/>
  <c r="H529" i="7"/>
  <c r="F529" i="7"/>
  <c r="H528" i="7"/>
  <c r="F528" i="7"/>
  <c r="H527" i="7"/>
  <c r="F527" i="7"/>
  <c r="H526" i="7"/>
  <c r="F526" i="7"/>
  <c r="H525" i="7"/>
  <c r="F525" i="7"/>
  <c r="H524" i="7"/>
  <c r="F524" i="7"/>
  <c r="H523" i="7"/>
  <c r="F523" i="7"/>
  <c r="H522" i="7"/>
  <c r="F522" i="7"/>
  <c r="H521" i="7"/>
  <c r="F521" i="7"/>
  <c r="H520" i="7"/>
  <c r="F520" i="7"/>
  <c r="H519" i="7"/>
  <c r="F519" i="7"/>
  <c r="H518" i="7"/>
  <c r="F518" i="7"/>
  <c r="H517" i="7"/>
  <c r="F517" i="7"/>
  <c r="H516" i="7"/>
  <c r="F516" i="7"/>
  <c r="H515" i="7"/>
  <c r="F515" i="7"/>
  <c r="H514" i="7"/>
  <c r="F514" i="7"/>
  <c r="H513" i="7"/>
  <c r="F513" i="7"/>
  <c r="H512" i="7"/>
  <c r="F512" i="7"/>
  <c r="H511" i="7"/>
  <c r="F511" i="7"/>
  <c r="H510" i="7"/>
  <c r="F510" i="7"/>
  <c r="H509" i="7"/>
  <c r="F509" i="7"/>
  <c r="H508" i="7"/>
  <c r="F508" i="7"/>
  <c r="H507" i="7"/>
  <c r="F507" i="7"/>
  <c r="H506" i="7"/>
  <c r="F506" i="7"/>
  <c r="H505" i="7"/>
  <c r="F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467" i="7"/>
  <c r="H466" i="7"/>
  <c r="H465" i="7"/>
  <c r="H464" i="7"/>
  <c r="H463" i="7"/>
  <c r="H462" i="7"/>
  <c r="H461" i="7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I208" i="2"/>
  <c r="F206" i="7" s="1"/>
  <c r="I209" i="2"/>
  <c r="F207" i="7" s="1"/>
  <c r="I210" i="2"/>
  <c r="F208" i="7" s="1"/>
  <c r="I211" i="2"/>
  <c r="F209" i="7" s="1"/>
  <c r="I212" i="2"/>
  <c r="F210" i="7" s="1"/>
  <c r="I213" i="2"/>
  <c r="F211" i="7" s="1"/>
  <c r="I214" i="2"/>
  <c r="F212" i="7" s="1"/>
  <c r="I215" i="2"/>
  <c r="F213" i="7" s="1"/>
  <c r="I216" i="2"/>
  <c r="F214" i="7" s="1"/>
  <c r="I217" i="2"/>
  <c r="F215" i="7" s="1"/>
  <c r="I218" i="2"/>
  <c r="F216" i="7" s="1"/>
  <c r="I219" i="2"/>
  <c r="F217" i="7" s="1"/>
  <c r="I220" i="2"/>
  <c r="F218" i="7" s="1"/>
  <c r="I221" i="2"/>
  <c r="F219" i="7" s="1"/>
  <c r="I222" i="2"/>
  <c r="F220" i="7" s="1"/>
  <c r="I223" i="2"/>
  <c r="F221" i="7" s="1"/>
  <c r="I224" i="2"/>
  <c r="F222" i="7" s="1"/>
  <c r="I225" i="2"/>
  <c r="F223" i="7" s="1"/>
  <c r="I226" i="2"/>
  <c r="F224" i="7" s="1"/>
  <c r="I227" i="2"/>
  <c r="F225" i="7" s="1"/>
  <c r="I228" i="2"/>
  <c r="F226" i="7" s="1"/>
  <c r="I229" i="2"/>
  <c r="F227" i="7" s="1"/>
  <c r="I230" i="2"/>
  <c r="F228" i="7" s="1"/>
  <c r="I231" i="2"/>
  <c r="F229" i="7" s="1"/>
  <c r="I232" i="2"/>
  <c r="F230" i="7" s="1"/>
  <c r="I233" i="2"/>
  <c r="F231" i="7" s="1"/>
  <c r="I234" i="2"/>
  <c r="F232" i="7" s="1"/>
  <c r="I235" i="2"/>
  <c r="F233" i="7" s="1"/>
  <c r="I236" i="2"/>
  <c r="F234" i="7" s="1"/>
  <c r="I237" i="2"/>
  <c r="F235" i="7" s="1"/>
  <c r="I238" i="2"/>
  <c r="F236" i="7" s="1"/>
  <c r="I239" i="2"/>
  <c r="F237" i="7" s="1"/>
  <c r="I240" i="2"/>
  <c r="F238" i="7" s="1"/>
  <c r="I241" i="2"/>
  <c r="F239" i="7" s="1"/>
  <c r="I242" i="2"/>
  <c r="F240" i="7" s="1"/>
  <c r="I243" i="2"/>
  <c r="F241" i="7" s="1"/>
  <c r="I244" i="2"/>
  <c r="F242" i="7" s="1"/>
  <c r="I245" i="2"/>
  <c r="F243" i="7" s="1"/>
  <c r="I246" i="2"/>
  <c r="F244" i="7" s="1"/>
  <c r="I247" i="2"/>
  <c r="F245" i="7" s="1"/>
  <c r="J245" i="7" s="1"/>
  <c r="I248" i="2"/>
  <c r="F246" i="7" s="1"/>
  <c r="I249" i="2"/>
  <c r="F247" i="7" s="1"/>
  <c r="I250" i="2"/>
  <c r="F248" i="7" s="1"/>
  <c r="I251" i="2"/>
  <c r="F249" i="7" s="1"/>
  <c r="I252" i="2"/>
  <c r="F250" i="7" s="1"/>
  <c r="I253" i="2"/>
  <c r="F251" i="7" s="1"/>
  <c r="I254" i="2"/>
  <c r="F252" i="7" s="1"/>
  <c r="I255" i="2"/>
  <c r="F253" i="7" s="1"/>
  <c r="J253" i="7" s="1"/>
  <c r="I256" i="2"/>
  <c r="F254" i="7" s="1"/>
  <c r="I257" i="2"/>
  <c r="F255" i="7" s="1"/>
  <c r="I258" i="2"/>
  <c r="F256" i="7" s="1"/>
  <c r="I259" i="2"/>
  <c r="F257" i="7" s="1"/>
  <c r="I260" i="2"/>
  <c r="F258" i="7" s="1"/>
  <c r="I261" i="2"/>
  <c r="F259" i="7" s="1"/>
  <c r="I262" i="2"/>
  <c r="F260" i="7" s="1"/>
  <c r="I263" i="2"/>
  <c r="F261" i="7" s="1"/>
  <c r="J261" i="7" s="1"/>
  <c r="I264" i="2"/>
  <c r="F262" i="7" s="1"/>
  <c r="I265" i="2"/>
  <c r="F263" i="7" s="1"/>
  <c r="I266" i="2"/>
  <c r="F264" i="7" s="1"/>
  <c r="I267" i="2"/>
  <c r="F265" i="7" s="1"/>
  <c r="I268" i="2"/>
  <c r="F266" i="7" s="1"/>
  <c r="I269" i="2"/>
  <c r="F267" i="7" s="1"/>
  <c r="I270" i="2"/>
  <c r="F268" i="7" s="1"/>
  <c r="I271" i="2"/>
  <c r="F269" i="7" s="1"/>
  <c r="J269" i="7" s="1"/>
  <c r="I272" i="2"/>
  <c r="F270" i="7" s="1"/>
  <c r="I273" i="2"/>
  <c r="F271" i="7" s="1"/>
  <c r="I274" i="2"/>
  <c r="F272" i="7" s="1"/>
  <c r="I275" i="2"/>
  <c r="F273" i="7" s="1"/>
  <c r="I276" i="2"/>
  <c r="F274" i="7" s="1"/>
  <c r="I277" i="2"/>
  <c r="F275" i="7" s="1"/>
  <c r="I278" i="2"/>
  <c r="F276" i="7" s="1"/>
  <c r="I279" i="2"/>
  <c r="F277" i="7" s="1"/>
  <c r="J277" i="7" s="1"/>
  <c r="I280" i="2"/>
  <c r="F278" i="7" s="1"/>
  <c r="I281" i="2"/>
  <c r="F279" i="7" s="1"/>
  <c r="I282" i="2"/>
  <c r="F280" i="7" s="1"/>
  <c r="J280" i="7" s="1"/>
  <c r="I283" i="2"/>
  <c r="F281" i="7" s="1"/>
  <c r="I284" i="2"/>
  <c r="F282" i="7" s="1"/>
  <c r="I285" i="2"/>
  <c r="F283" i="7" s="1"/>
  <c r="I286" i="2"/>
  <c r="F284" i="7" s="1"/>
  <c r="I287" i="2"/>
  <c r="F285" i="7" s="1"/>
  <c r="J285" i="7" s="1"/>
  <c r="I288" i="2"/>
  <c r="F286" i="7" s="1"/>
  <c r="I289" i="2"/>
  <c r="F287" i="7" s="1"/>
  <c r="I290" i="2"/>
  <c r="F288" i="7" s="1"/>
  <c r="I291" i="2"/>
  <c r="F289" i="7" s="1"/>
  <c r="I292" i="2"/>
  <c r="F290" i="7" s="1"/>
  <c r="I293" i="2"/>
  <c r="F291" i="7" s="1"/>
  <c r="I294" i="2"/>
  <c r="F292" i="7" s="1"/>
  <c r="I295" i="2"/>
  <c r="F293" i="7" s="1"/>
  <c r="J293" i="7" s="1"/>
  <c r="I296" i="2"/>
  <c r="F294" i="7" s="1"/>
  <c r="I297" i="2"/>
  <c r="F295" i="7" s="1"/>
  <c r="I298" i="2"/>
  <c r="F296" i="7" s="1"/>
  <c r="I299" i="2"/>
  <c r="F297" i="7" s="1"/>
  <c r="I300" i="2"/>
  <c r="F298" i="7" s="1"/>
  <c r="I301" i="2"/>
  <c r="F299" i="7" s="1"/>
  <c r="I302" i="2"/>
  <c r="F300" i="7" s="1"/>
  <c r="I303" i="2"/>
  <c r="F301" i="7" s="1"/>
  <c r="J301" i="7" s="1"/>
  <c r="I304" i="2"/>
  <c r="F302" i="7" s="1"/>
  <c r="I305" i="2"/>
  <c r="F303" i="7" s="1"/>
  <c r="I306" i="2"/>
  <c r="F304" i="7" s="1"/>
  <c r="I307" i="2"/>
  <c r="F305" i="7" s="1"/>
  <c r="I308" i="2"/>
  <c r="F306" i="7" s="1"/>
  <c r="I309" i="2"/>
  <c r="F307" i="7" s="1"/>
  <c r="I310" i="2"/>
  <c r="F308" i="7" s="1"/>
  <c r="I311" i="2"/>
  <c r="F309" i="7" s="1"/>
  <c r="J309" i="7" s="1"/>
  <c r="I312" i="2"/>
  <c r="F310" i="7" s="1"/>
  <c r="I313" i="2"/>
  <c r="F311" i="7" s="1"/>
  <c r="I314" i="2"/>
  <c r="F312" i="7" s="1"/>
  <c r="I315" i="2"/>
  <c r="F313" i="7" s="1"/>
  <c r="I316" i="2"/>
  <c r="F314" i="7" s="1"/>
  <c r="I317" i="2"/>
  <c r="F315" i="7" s="1"/>
  <c r="I318" i="2"/>
  <c r="F316" i="7" s="1"/>
  <c r="I319" i="2"/>
  <c r="F317" i="7" s="1"/>
  <c r="J317" i="7" s="1"/>
  <c r="I320" i="2"/>
  <c r="F318" i="7" s="1"/>
  <c r="I321" i="2"/>
  <c r="F319" i="7" s="1"/>
  <c r="I322" i="2"/>
  <c r="F320" i="7" s="1"/>
  <c r="I323" i="2"/>
  <c r="F321" i="7" s="1"/>
  <c r="I324" i="2"/>
  <c r="F322" i="7" s="1"/>
  <c r="I325" i="2"/>
  <c r="F323" i="7" s="1"/>
  <c r="I326" i="2"/>
  <c r="F324" i="7" s="1"/>
  <c r="I327" i="2"/>
  <c r="F325" i="7" s="1"/>
  <c r="J325" i="7" s="1"/>
  <c r="I328" i="2"/>
  <c r="F326" i="7" s="1"/>
  <c r="I329" i="2"/>
  <c r="F327" i="7" s="1"/>
  <c r="I330" i="2"/>
  <c r="F328" i="7" s="1"/>
  <c r="I331" i="2"/>
  <c r="F329" i="7" s="1"/>
  <c r="I332" i="2"/>
  <c r="F330" i="7" s="1"/>
  <c r="I333" i="2"/>
  <c r="F331" i="7" s="1"/>
  <c r="I334" i="2"/>
  <c r="F332" i="7" s="1"/>
  <c r="I335" i="2"/>
  <c r="F333" i="7" s="1"/>
  <c r="J333" i="7" s="1"/>
  <c r="I336" i="2"/>
  <c r="F334" i="7" s="1"/>
  <c r="I337" i="2"/>
  <c r="F335" i="7" s="1"/>
  <c r="I338" i="2"/>
  <c r="F336" i="7" s="1"/>
  <c r="I339" i="2"/>
  <c r="F337" i="7" s="1"/>
  <c r="I340" i="2"/>
  <c r="F338" i="7" s="1"/>
  <c r="I341" i="2"/>
  <c r="F339" i="7" s="1"/>
  <c r="I342" i="2"/>
  <c r="F340" i="7" s="1"/>
  <c r="I343" i="2"/>
  <c r="F341" i="7" s="1"/>
  <c r="J341" i="7" s="1"/>
  <c r="I344" i="2"/>
  <c r="F342" i="7" s="1"/>
  <c r="I345" i="2"/>
  <c r="F343" i="7" s="1"/>
  <c r="I346" i="2"/>
  <c r="F344" i="7" s="1"/>
  <c r="I347" i="2"/>
  <c r="F345" i="7" s="1"/>
  <c r="I348" i="2"/>
  <c r="F346" i="7" s="1"/>
  <c r="I349" i="2"/>
  <c r="F347" i="7" s="1"/>
  <c r="I350" i="2"/>
  <c r="F348" i="7" s="1"/>
  <c r="I351" i="2"/>
  <c r="F349" i="7" s="1"/>
  <c r="J349" i="7" s="1"/>
  <c r="I352" i="2"/>
  <c r="F350" i="7" s="1"/>
  <c r="I353" i="2"/>
  <c r="F351" i="7" s="1"/>
  <c r="I354" i="2"/>
  <c r="F352" i="7" s="1"/>
  <c r="I355" i="2"/>
  <c r="F353" i="7" s="1"/>
  <c r="I356" i="2"/>
  <c r="F354" i="7" s="1"/>
  <c r="I357" i="2"/>
  <c r="F355" i="7" s="1"/>
  <c r="I358" i="2"/>
  <c r="F356" i="7" s="1"/>
  <c r="I359" i="2"/>
  <c r="F357" i="7" s="1"/>
  <c r="J357" i="7" s="1"/>
  <c r="I360" i="2"/>
  <c r="F358" i="7" s="1"/>
  <c r="I361" i="2"/>
  <c r="F359" i="7" s="1"/>
  <c r="I362" i="2"/>
  <c r="F360" i="7" s="1"/>
  <c r="I363" i="2"/>
  <c r="F361" i="7" s="1"/>
  <c r="I364" i="2"/>
  <c r="F362" i="7" s="1"/>
  <c r="I365" i="2"/>
  <c r="F363" i="7" s="1"/>
  <c r="I366" i="2"/>
  <c r="F364" i="7" s="1"/>
  <c r="I367" i="2"/>
  <c r="F365" i="7" s="1"/>
  <c r="J365" i="7" s="1"/>
  <c r="I368" i="2"/>
  <c r="F366" i="7" s="1"/>
  <c r="I369" i="2"/>
  <c r="F367" i="7" s="1"/>
  <c r="I370" i="2"/>
  <c r="F368" i="7" s="1"/>
  <c r="I371" i="2"/>
  <c r="F369" i="7" s="1"/>
  <c r="I372" i="2"/>
  <c r="F370" i="7" s="1"/>
  <c r="I373" i="2"/>
  <c r="F371" i="7" s="1"/>
  <c r="I374" i="2"/>
  <c r="F372" i="7" s="1"/>
  <c r="I375" i="2"/>
  <c r="F373" i="7" s="1"/>
  <c r="J373" i="7" s="1"/>
  <c r="I376" i="2"/>
  <c r="F374" i="7" s="1"/>
  <c r="I377" i="2"/>
  <c r="F375" i="7" s="1"/>
  <c r="I378" i="2"/>
  <c r="F376" i="7" s="1"/>
  <c r="I379" i="2"/>
  <c r="F377" i="7" s="1"/>
  <c r="I380" i="2"/>
  <c r="F378" i="7" s="1"/>
  <c r="I381" i="2"/>
  <c r="F379" i="7" s="1"/>
  <c r="I382" i="2"/>
  <c r="F380" i="7" s="1"/>
  <c r="I383" i="2"/>
  <c r="F381" i="7" s="1"/>
  <c r="J381" i="7" s="1"/>
  <c r="I384" i="2"/>
  <c r="F382" i="7" s="1"/>
  <c r="I385" i="2"/>
  <c r="F383" i="7" s="1"/>
  <c r="I386" i="2"/>
  <c r="F384" i="7" s="1"/>
  <c r="I387" i="2"/>
  <c r="F385" i="7" s="1"/>
  <c r="I388" i="2"/>
  <c r="F386" i="7" s="1"/>
  <c r="I389" i="2"/>
  <c r="F387" i="7" s="1"/>
  <c r="I390" i="2"/>
  <c r="F388" i="7" s="1"/>
  <c r="I391" i="2"/>
  <c r="F389" i="7" s="1"/>
  <c r="J389" i="7" s="1"/>
  <c r="I392" i="2"/>
  <c r="F390" i="7" s="1"/>
  <c r="I393" i="2"/>
  <c r="F391" i="7" s="1"/>
  <c r="I394" i="2"/>
  <c r="F392" i="7" s="1"/>
  <c r="I395" i="2"/>
  <c r="F393" i="7" s="1"/>
  <c r="I396" i="2"/>
  <c r="F394" i="7" s="1"/>
  <c r="I397" i="2"/>
  <c r="F395" i="7" s="1"/>
  <c r="I398" i="2"/>
  <c r="F396" i="7" s="1"/>
  <c r="I399" i="2"/>
  <c r="F397" i="7" s="1"/>
  <c r="J397" i="7" s="1"/>
  <c r="I400" i="2"/>
  <c r="F398" i="7" s="1"/>
  <c r="I401" i="2"/>
  <c r="F399" i="7" s="1"/>
  <c r="I402" i="2"/>
  <c r="F400" i="7" s="1"/>
  <c r="I403" i="2"/>
  <c r="F401" i="7" s="1"/>
  <c r="I404" i="2"/>
  <c r="F402" i="7" s="1"/>
  <c r="I405" i="2"/>
  <c r="F403" i="7" s="1"/>
  <c r="I406" i="2"/>
  <c r="F404" i="7" s="1"/>
  <c r="I407" i="2"/>
  <c r="F405" i="7" s="1"/>
  <c r="J405" i="7" s="1"/>
  <c r="I408" i="2"/>
  <c r="F406" i="7" s="1"/>
  <c r="I409" i="2"/>
  <c r="F407" i="7" s="1"/>
  <c r="I410" i="2"/>
  <c r="F408" i="7" s="1"/>
  <c r="I411" i="2"/>
  <c r="F409" i="7" s="1"/>
  <c r="I412" i="2"/>
  <c r="F410" i="7" s="1"/>
  <c r="I413" i="2"/>
  <c r="F411" i="7" s="1"/>
  <c r="I414" i="2"/>
  <c r="F412" i="7" s="1"/>
  <c r="I415" i="2"/>
  <c r="F413" i="7" s="1"/>
  <c r="J413" i="7" s="1"/>
  <c r="I416" i="2"/>
  <c r="F414" i="7" s="1"/>
  <c r="I417" i="2"/>
  <c r="F415" i="7" s="1"/>
  <c r="I418" i="2"/>
  <c r="F416" i="7" s="1"/>
  <c r="I419" i="2"/>
  <c r="F417" i="7" s="1"/>
  <c r="I420" i="2"/>
  <c r="F418" i="7" s="1"/>
  <c r="I421" i="2"/>
  <c r="F419" i="7" s="1"/>
  <c r="I422" i="2"/>
  <c r="F420" i="7" s="1"/>
  <c r="I423" i="2"/>
  <c r="F421" i="7" s="1"/>
  <c r="J421" i="7" s="1"/>
  <c r="I424" i="2"/>
  <c r="F422" i="7" s="1"/>
  <c r="I425" i="2"/>
  <c r="F423" i="7" s="1"/>
  <c r="I426" i="2"/>
  <c r="F424" i="7" s="1"/>
  <c r="I427" i="2"/>
  <c r="F425" i="7" s="1"/>
  <c r="I428" i="2"/>
  <c r="F426" i="7" s="1"/>
  <c r="I429" i="2"/>
  <c r="F427" i="7" s="1"/>
  <c r="I430" i="2"/>
  <c r="F428" i="7" s="1"/>
  <c r="I431" i="2"/>
  <c r="F429" i="7" s="1"/>
  <c r="J429" i="7" s="1"/>
  <c r="I432" i="2"/>
  <c r="F430" i="7" s="1"/>
  <c r="I433" i="2"/>
  <c r="F431" i="7" s="1"/>
  <c r="I434" i="2"/>
  <c r="F432" i="7" s="1"/>
  <c r="I435" i="2"/>
  <c r="F433" i="7" s="1"/>
  <c r="I436" i="2"/>
  <c r="F434" i="7" s="1"/>
  <c r="I437" i="2"/>
  <c r="F435" i="7" s="1"/>
  <c r="I438" i="2"/>
  <c r="F436" i="7" s="1"/>
  <c r="I439" i="2"/>
  <c r="F437" i="7" s="1"/>
  <c r="J437" i="7" s="1"/>
  <c r="I440" i="2"/>
  <c r="F438" i="7" s="1"/>
  <c r="I441" i="2"/>
  <c r="F439" i="7" s="1"/>
  <c r="I442" i="2"/>
  <c r="F440" i="7" s="1"/>
  <c r="I443" i="2"/>
  <c r="F441" i="7" s="1"/>
  <c r="I444" i="2"/>
  <c r="F442" i="7" s="1"/>
  <c r="I445" i="2"/>
  <c r="F443" i="7" s="1"/>
  <c r="I446" i="2"/>
  <c r="F444" i="7" s="1"/>
  <c r="I447" i="2"/>
  <c r="F445" i="7" s="1"/>
  <c r="J445" i="7" s="1"/>
  <c r="I448" i="2"/>
  <c r="F446" i="7" s="1"/>
  <c r="I449" i="2"/>
  <c r="F447" i="7" s="1"/>
  <c r="I450" i="2"/>
  <c r="F448" i="7" s="1"/>
  <c r="I451" i="2"/>
  <c r="F449" i="7" s="1"/>
  <c r="I452" i="2"/>
  <c r="F450" i="7" s="1"/>
  <c r="I453" i="2"/>
  <c r="F451" i="7" s="1"/>
  <c r="I454" i="2"/>
  <c r="F452" i="7" s="1"/>
  <c r="I455" i="2"/>
  <c r="F453" i="7" s="1"/>
  <c r="J453" i="7" s="1"/>
  <c r="I456" i="2"/>
  <c r="F454" i="7" s="1"/>
  <c r="I457" i="2"/>
  <c r="F455" i="7" s="1"/>
  <c r="I458" i="2"/>
  <c r="F456" i="7" s="1"/>
  <c r="I459" i="2"/>
  <c r="F457" i="7" s="1"/>
  <c r="I460" i="2"/>
  <c r="F458" i="7" s="1"/>
  <c r="I461" i="2"/>
  <c r="F459" i="7" s="1"/>
  <c r="I462" i="2"/>
  <c r="F460" i="7" s="1"/>
  <c r="I463" i="2"/>
  <c r="F461" i="7" s="1"/>
  <c r="J461" i="7" s="1"/>
  <c r="I464" i="2"/>
  <c r="F462" i="7" s="1"/>
  <c r="I465" i="2"/>
  <c r="F463" i="7" s="1"/>
  <c r="I466" i="2"/>
  <c r="F464" i="7" s="1"/>
  <c r="I467" i="2"/>
  <c r="F465" i="7" s="1"/>
  <c r="I468" i="2"/>
  <c r="F466" i="7" s="1"/>
  <c r="I469" i="2"/>
  <c r="F467" i="7" s="1"/>
  <c r="I470" i="2"/>
  <c r="F468" i="7" s="1"/>
  <c r="I471" i="2"/>
  <c r="F469" i="7" s="1"/>
  <c r="J469" i="7" s="1"/>
  <c r="I472" i="2"/>
  <c r="F470" i="7" s="1"/>
  <c r="I473" i="2"/>
  <c r="F471" i="7" s="1"/>
  <c r="I474" i="2"/>
  <c r="F472" i="7" s="1"/>
  <c r="I475" i="2"/>
  <c r="F473" i="7" s="1"/>
  <c r="I476" i="2"/>
  <c r="F474" i="7" s="1"/>
  <c r="I477" i="2"/>
  <c r="F475" i="7" s="1"/>
  <c r="I478" i="2"/>
  <c r="F476" i="7" s="1"/>
  <c r="I479" i="2"/>
  <c r="F477" i="7" s="1"/>
  <c r="J477" i="7" s="1"/>
  <c r="I480" i="2"/>
  <c r="F478" i="7" s="1"/>
  <c r="I481" i="2"/>
  <c r="F479" i="7" s="1"/>
  <c r="I482" i="2"/>
  <c r="F480" i="7" s="1"/>
  <c r="I483" i="2"/>
  <c r="F481" i="7" s="1"/>
  <c r="I484" i="2"/>
  <c r="F482" i="7" s="1"/>
  <c r="I485" i="2"/>
  <c r="F483" i="7" s="1"/>
  <c r="I486" i="2"/>
  <c r="F484" i="7" s="1"/>
  <c r="I487" i="2"/>
  <c r="F485" i="7" s="1"/>
  <c r="J485" i="7" s="1"/>
  <c r="I488" i="2"/>
  <c r="F486" i="7" s="1"/>
  <c r="I489" i="2"/>
  <c r="F487" i="7" s="1"/>
  <c r="I490" i="2"/>
  <c r="F488" i="7" s="1"/>
  <c r="I491" i="2"/>
  <c r="F489" i="7" s="1"/>
  <c r="I492" i="2"/>
  <c r="F490" i="7" s="1"/>
  <c r="I493" i="2"/>
  <c r="F491" i="7" s="1"/>
  <c r="I494" i="2"/>
  <c r="F492" i="7" s="1"/>
  <c r="I495" i="2"/>
  <c r="F493" i="7" s="1"/>
  <c r="J493" i="7" s="1"/>
  <c r="I496" i="2"/>
  <c r="F494" i="7" s="1"/>
  <c r="I497" i="2"/>
  <c r="F495" i="7" s="1"/>
  <c r="I498" i="2"/>
  <c r="F496" i="7" s="1"/>
  <c r="I499" i="2"/>
  <c r="F497" i="7" s="1"/>
  <c r="I500" i="2"/>
  <c r="F498" i="7" s="1"/>
  <c r="I501" i="2"/>
  <c r="F499" i="7" s="1"/>
  <c r="I502" i="2"/>
  <c r="F500" i="7" s="1"/>
  <c r="I503" i="2"/>
  <c r="F501" i="7" s="1"/>
  <c r="J501" i="7" s="1"/>
  <c r="I504" i="2"/>
  <c r="F502" i="7" s="1"/>
  <c r="I505" i="2"/>
  <c r="F503" i="7" s="1"/>
  <c r="I506" i="2"/>
  <c r="F504" i="7" s="1"/>
  <c r="I207" i="2"/>
  <c r="F205" i="7" s="1"/>
  <c r="I8" i="2"/>
  <c r="F6" i="7" s="1"/>
  <c r="I9" i="2"/>
  <c r="F7" i="7" s="1"/>
  <c r="I10" i="2"/>
  <c r="F8" i="7" s="1"/>
  <c r="I11" i="2"/>
  <c r="F9" i="7" s="1"/>
  <c r="I12" i="2"/>
  <c r="F10" i="7" s="1"/>
  <c r="I13" i="2"/>
  <c r="F11" i="7" s="1"/>
  <c r="I14" i="2"/>
  <c r="F12" i="7" s="1"/>
  <c r="I15" i="2"/>
  <c r="F13" i="7" s="1"/>
  <c r="I16" i="2"/>
  <c r="F14" i="7" s="1"/>
  <c r="I17" i="2"/>
  <c r="F15" i="7" s="1"/>
  <c r="I18" i="2"/>
  <c r="F16" i="7" s="1"/>
  <c r="I19" i="2"/>
  <c r="F17" i="7" s="1"/>
  <c r="I20" i="2"/>
  <c r="F18" i="7" s="1"/>
  <c r="I21" i="2"/>
  <c r="F19" i="7" s="1"/>
  <c r="I22" i="2"/>
  <c r="F20" i="7" s="1"/>
  <c r="I23" i="2"/>
  <c r="F21" i="7" s="1"/>
  <c r="I24" i="2"/>
  <c r="F22" i="7" s="1"/>
  <c r="I25" i="2"/>
  <c r="F23" i="7" s="1"/>
  <c r="I26" i="2"/>
  <c r="F24" i="7" s="1"/>
  <c r="I27" i="2"/>
  <c r="F25" i="7" s="1"/>
  <c r="I28" i="2"/>
  <c r="F26" i="7" s="1"/>
  <c r="I29" i="2"/>
  <c r="F27" i="7" s="1"/>
  <c r="I30" i="2"/>
  <c r="F28" i="7" s="1"/>
  <c r="I31" i="2"/>
  <c r="F29" i="7" s="1"/>
  <c r="I32" i="2"/>
  <c r="F30" i="7" s="1"/>
  <c r="I33" i="2"/>
  <c r="F31" i="7" s="1"/>
  <c r="I34" i="2"/>
  <c r="F32" i="7" s="1"/>
  <c r="I35" i="2"/>
  <c r="F33" i="7" s="1"/>
  <c r="I36" i="2"/>
  <c r="F34" i="7" s="1"/>
  <c r="I37" i="2"/>
  <c r="F35" i="7" s="1"/>
  <c r="I38" i="2"/>
  <c r="F36" i="7" s="1"/>
  <c r="I39" i="2"/>
  <c r="F37" i="7" s="1"/>
  <c r="I40" i="2"/>
  <c r="F38" i="7" s="1"/>
  <c r="F39" i="7"/>
  <c r="I42" i="2"/>
  <c r="F40" i="7" s="1"/>
  <c r="I43" i="2"/>
  <c r="F41" i="7" s="1"/>
  <c r="I44" i="2"/>
  <c r="F42" i="7" s="1"/>
  <c r="I45" i="2"/>
  <c r="F43" i="7" s="1"/>
  <c r="I46" i="2"/>
  <c r="F44" i="7" s="1"/>
  <c r="I47" i="2"/>
  <c r="F45" i="7" s="1"/>
  <c r="I48" i="2"/>
  <c r="F46" i="7" s="1"/>
  <c r="I49" i="2"/>
  <c r="F47" i="7" s="1"/>
  <c r="I50" i="2"/>
  <c r="F48" i="7" s="1"/>
  <c r="I51" i="2"/>
  <c r="F49" i="7" s="1"/>
  <c r="I52" i="2"/>
  <c r="F50" i="7" s="1"/>
  <c r="I53" i="2"/>
  <c r="F51" i="7" s="1"/>
  <c r="I54" i="2"/>
  <c r="F52" i="7" s="1"/>
  <c r="I55" i="2"/>
  <c r="F53" i="7" s="1"/>
  <c r="I56" i="2"/>
  <c r="F54" i="7" s="1"/>
  <c r="I57" i="2"/>
  <c r="F55" i="7" s="1"/>
  <c r="I58" i="2"/>
  <c r="F56" i="7" s="1"/>
  <c r="I59" i="2"/>
  <c r="F57" i="7" s="1"/>
  <c r="I60" i="2"/>
  <c r="F58" i="7" s="1"/>
  <c r="I61" i="2"/>
  <c r="F59" i="7" s="1"/>
  <c r="I62" i="2"/>
  <c r="F60" i="7" s="1"/>
  <c r="I63" i="2"/>
  <c r="F61" i="7" s="1"/>
  <c r="I64" i="2"/>
  <c r="F62" i="7" s="1"/>
  <c r="I65" i="2"/>
  <c r="F63" i="7" s="1"/>
  <c r="I66" i="2"/>
  <c r="F64" i="7" s="1"/>
  <c r="I67" i="2"/>
  <c r="F65" i="7" s="1"/>
  <c r="I68" i="2"/>
  <c r="F66" i="7" s="1"/>
  <c r="I69" i="2"/>
  <c r="F67" i="7" s="1"/>
  <c r="I70" i="2"/>
  <c r="F68" i="7" s="1"/>
  <c r="I71" i="2"/>
  <c r="F69" i="7" s="1"/>
  <c r="I72" i="2"/>
  <c r="F70" i="7" s="1"/>
  <c r="I73" i="2"/>
  <c r="F71" i="7" s="1"/>
  <c r="I74" i="2"/>
  <c r="F72" i="7" s="1"/>
  <c r="I75" i="2"/>
  <c r="F73" i="7" s="1"/>
  <c r="I76" i="2"/>
  <c r="F74" i="7" s="1"/>
  <c r="I77" i="2"/>
  <c r="F75" i="7" s="1"/>
  <c r="I78" i="2"/>
  <c r="F76" i="7" s="1"/>
  <c r="I79" i="2"/>
  <c r="F77" i="7" s="1"/>
  <c r="I80" i="2"/>
  <c r="F78" i="7" s="1"/>
  <c r="I81" i="2"/>
  <c r="F79" i="7" s="1"/>
  <c r="I82" i="2"/>
  <c r="F80" i="7" s="1"/>
  <c r="I83" i="2"/>
  <c r="F81" i="7" s="1"/>
  <c r="I84" i="2"/>
  <c r="F82" i="7" s="1"/>
  <c r="I85" i="2"/>
  <c r="F83" i="7" s="1"/>
  <c r="I86" i="2"/>
  <c r="F84" i="7" s="1"/>
  <c r="I87" i="2"/>
  <c r="F85" i="7" s="1"/>
  <c r="I88" i="2"/>
  <c r="F86" i="7" s="1"/>
  <c r="I89" i="2"/>
  <c r="F87" i="7" s="1"/>
  <c r="I90" i="2"/>
  <c r="F88" i="7" s="1"/>
  <c r="I91" i="2"/>
  <c r="F89" i="7" s="1"/>
  <c r="I92" i="2"/>
  <c r="F90" i="7" s="1"/>
  <c r="I93" i="2"/>
  <c r="F91" i="7" s="1"/>
  <c r="I94" i="2"/>
  <c r="F92" i="7" s="1"/>
  <c r="I95" i="2"/>
  <c r="F93" i="7" s="1"/>
  <c r="I96" i="2"/>
  <c r="F94" i="7" s="1"/>
  <c r="I97" i="2"/>
  <c r="F95" i="7" s="1"/>
  <c r="I98" i="2"/>
  <c r="F96" i="7" s="1"/>
  <c r="I99" i="2"/>
  <c r="F97" i="7" s="1"/>
  <c r="J97" i="7" s="1"/>
  <c r="I100" i="2"/>
  <c r="F98" i="7" s="1"/>
  <c r="I101" i="2"/>
  <c r="F99" i="7" s="1"/>
  <c r="I102" i="2"/>
  <c r="F100" i="7" s="1"/>
  <c r="I103" i="2"/>
  <c r="F101" i="7" s="1"/>
  <c r="I104" i="2"/>
  <c r="F102" i="7" s="1"/>
  <c r="I105" i="2"/>
  <c r="F103" i="7" s="1"/>
  <c r="I106" i="2"/>
  <c r="F104" i="7" s="1"/>
  <c r="I107" i="2"/>
  <c r="F105" i="7" s="1"/>
  <c r="I108" i="2"/>
  <c r="F106" i="7" s="1"/>
  <c r="I109" i="2"/>
  <c r="F107" i="7" s="1"/>
  <c r="I110" i="2"/>
  <c r="F108" i="7" s="1"/>
  <c r="I111" i="2"/>
  <c r="F109" i="7" s="1"/>
  <c r="I112" i="2"/>
  <c r="F110" i="7" s="1"/>
  <c r="I113" i="2"/>
  <c r="F111" i="7" s="1"/>
  <c r="I114" i="2"/>
  <c r="F112" i="7" s="1"/>
  <c r="I115" i="2"/>
  <c r="F113" i="7" s="1"/>
  <c r="I116" i="2"/>
  <c r="F114" i="7" s="1"/>
  <c r="I117" i="2"/>
  <c r="F115" i="7" s="1"/>
  <c r="I118" i="2"/>
  <c r="F116" i="7" s="1"/>
  <c r="I119" i="2"/>
  <c r="F117" i="7" s="1"/>
  <c r="I120" i="2"/>
  <c r="F118" i="7" s="1"/>
  <c r="I121" i="2"/>
  <c r="F119" i="7" s="1"/>
  <c r="I122" i="2"/>
  <c r="F120" i="7" s="1"/>
  <c r="I123" i="2"/>
  <c r="F121" i="7" s="1"/>
  <c r="I124" i="2"/>
  <c r="F122" i="7" s="1"/>
  <c r="I125" i="2"/>
  <c r="F123" i="7" s="1"/>
  <c r="I126" i="2"/>
  <c r="F124" i="7" s="1"/>
  <c r="I127" i="2"/>
  <c r="F125" i="7" s="1"/>
  <c r="I128" i="2"/>
  <c r="F126" i="7" s="1"/>
  <c r="I129" i="2"/>
  <c r="F127" i="7" s="1"/>
  <c r="I130" i="2"/>
  <c r="F128" i="7" s="1"/>
  <c r="I131" i="2"/>
  <c r="F129" i="7" s="1"/>
  <c r="I132" i="2"/>
  <c r="F130" i="7" s="1"/>
  <c r="I133" i="2"/>
  <c r="F131" i="7" s="1"/>
  <c r="I134" i="2"/>
  <c r="F132" i="7" s="1"/>
  <c r="I135" i="2"/>
  <c r="F133" i="7" s="1"/>
  <c r="I136" i="2"/>
  <c r="F134" i="7" s="1"/>
  <c r="I137" i="2"/>
  <c r="F135" i="7" s="1"/>
  <c r="I138" i="2"/>
  <c r="F136" i="7" s="1"/>
  <c r="I139" i="2"/>
  <c r="F137" i="7" s="1"/>
  <c r="I140" i="2"/>
  <c r="F138" i="7" s="1"/>
  <c r="I141" i="2"/>
  <c r="F139" i="7" s="1"/>
  <c r="I142" i="2"/>
  <c r="F140" i="7" s="1"/>
  <c r="I143" i="2"/>
  <c r="F141" i="7" s="1"/>
  <c r="I144" i="2"/>
  <c r="F142" i="7" s="1"/>
  <c r="I145" i="2"/>
  <c r="F143" i="7" s="1"/>
  <c r="I146" i="2"/>
  <c r="F144" i="7" s="1"/>
  <c r="I147" i="2"/>
  <c r="F145" i="7" s="1"/>
  <c r="I148" i="2"/>
  <c r="F146" i="7" s="1"/>
  <c r="I149" i="2"/>
  <c r="F147" i="7" s="1"/>
  <c r="I150" i="2"/>
  <c r="F148" i="7" s="1"/>
  <c r="I151" i="2"/>
  <c r="F149" i="7" s="1"/>
  <c r="I152" i="2"/>
  <c r="F150" i="7" s="1"/>
  <c r="I153" i="2"/>
  <c r="F151" i="7" s="1"/>
  <c r="I154" i="2"/>
  <c r="F152" i="7" s="1"/>
  <c r="I155" i="2"/>
  <c r="F153" i="7" s="1"/>
  <c r="I156" i="2"/>
  <c r="F154" i="7" s="1"/>
  <c r="I157" i="2"/>
  <c r="F155" i="7" s="1"/>
  <c r="I158" i="2"/>
  <c r="F156" i="7" s="1"/>
  <c r="I159" i="2"/>
  <c r="F157" i="7" s="1"/>
  <c r="I160" i="2"/>
  <c r="F158" i="7" s="1"/>
  <c r="I161" i="2"/>
  <c r="F159" i="7" s="1"/>
  <c r="I162" i="2"/>
  <c r="F160" i="7" s="1"/>
  <c r="I163" i="2"/>
  <c r="F161" i="7" s="1"/>
  <c r="I164" i="2"/>
  <c r="F162" i="7" s="1"/>
  <c r="I165" i="2"/>
  <c r="F163" i="7" s="1"/>
  <c r="I166" i="2"/>
  <c r="F164" i="7" s="1"/>
  <c r="I167" i="2"/>
  <c r="F165" i="7" s="1"/>
  <c r="I168" i="2"/>
  <c r="F166" i="7" s="1"/>
  <c r="I169" i="2"/>
  <c r="F167" i="7" s="1"/>
  <c r="I170" i="2"/>
  <c r="F168" i="7" s="1"/>
  <c r="I171" i="2"/>
  <c r="F169" i="7" s="1"/>
  <c r="I172" i="2"/>
  <c r="F170" i="7" s="1"/>
  <c r="I173" i="2"/>
  <c r="F171" i="7" s="1"/>
  <c r="I174" i="2"/>
  <c r="F172" i="7" s="1"/>
  <c r="I175" i="2"/>
  <c r="F173" i="7" s="1"/>
  <c r="I176" i="2"/>
  <c r="F174" i="7" s="1"/>
  <c r="I177" i="2"/>
  <c r="F175" i="7" s="1"/>
  <c r="I178" i="2"/>
  <c r="F176" i="7" s="1"/>
  <c r="I179" i="2"/>
  <c r="F177" i="7" s="1"/>
  <c r="I180" i="2"/>
  <c r="F178" i="7" s="1"/>
  <c r="I181" i="2"/>
  <c r="F179" i="7" s="1"/>
  <c r="I182" i="2"/>
  <c r="F180" i="7" s="1"/>
  <c r="I183" i="2"/>
  <c r="F181" i="7" s="1"/>
  <c r="I184" i="2"/>
  <c r="F182" i="7" s="1"/>
  <c r="I185" i="2"/>
  <c r="F183" i="7" s="1"/>
  <c r="I186" i="2"/>
  <c r="F184" i="7" s="1"/>
  <c r="I187" i="2"/>
  <c r="F185" i="7" s="1"/>
  <c r="I188" i="2"/>
  <c r="F186" i="7" s="1"/>
  <c r="I189" i="2"/>
  <c r="F187" i="7" s="1"/>
  <c r="I190" i="2"/>
  <c r="F188" i="7" s="1"/>
  <c r="I191" i="2"/>
  <c r="F189" i="7" s="1"/>
  <c r="I192" i="2"/>
  <c r="F190" i="7" s="1"/>
  <c r="I193" i="2"/>
  <c r="F191" i="7" s="1"/>
  <c r="I194" i="2"/>
  <c r="F192" i="7" s="1"/>
  <c r="I195" i="2"/>
  <c r="F193" i="7" s="1"/>
  <c r="I196" i="2"/>
  <c r="F194" i="7" s="1"/>
  <c r="I197" i="2"/>
  <c r="F195" i="7" s="1"/>
  <c r="I198" i="2"/>
  <c r="F196" i="7" s="1"/>
  <c r="I199" i="2"/>
  <c r="F197" i="7" s="1"/>
  <c r="I200" i="2"/>
  <c r="F198" i="7" s="1"/>
  <c r="I201" i="2"/>
  <c r="F199" i="7" s="1"/>
  <c r="I202" i="2"/>
  <c r="F200" i="7" s="1"/>
  <c r="I203" i="2"/>
  <c r="F201" i="7" s="1"/>
  <c r="I204" i="2"/>
  <c r="F202" i="7" s="1"/>
  <c r="I205" i="2"/>
  <c r="F203" i="7" s="1"/>
  <c r="I206" i="2"/>
  <c r="F204" i="7" s="1"/>
  <c r="I7" i="2"/>
  <c r="F5" i="7" s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C366" i="2" s="1"/>
  <c r="C367" i="2" s="1"/>
  <c r="C368" i="2" s="1"/>
  <c r="C369" i="2" s="1"/>
  <c r="C370" i="2" s="1"/>
  <c r="C371" i="2" s="1"/>
  <c r="C372" i="2" s="1"/>
  <c r="C373" i="2" s="1"/>
  <c r="C374" i="2" s="1"/>
  <c r="C375" i="2" s="1"/>
  <c r="C376" i="2" s="1"/>
  <c r="C377" i="2" s="1"/>
  <c r="C378" i="2" s="1"/>
  <c r="C379" i="2" s="1"/>
  <c r="C380" i="2" s="1"/>
  <c r="C381" i="2" s="1"/>
  <c r="C382" i="2" s="1"/>
  <c r="C383" i="2" s="1"/>
  <c r="C384" i="2" s="1"/>
  <c r="C385" i="2" s="1"/>
  <c r="C386" i="2" s="1"/>
  <c r="C387" i="2" s="1"/>
  <c r="C388" i="2" s="1"/>
  <c r="C389" i="2" s="1"/>
  <c r="C390" i="2" s="1"/>
  <c r="C391" i="2" s="1"/>
  <c r="C392" i="2" s="1"/>
  <c r="C393" i="2" s="1"/>
  <c r="C394" i="2" s="1"/>
  <c r="C395" i="2" s="1"/>
  <c r="C396" i="2" s="1"/>
  <c r="C397" i="2" s="1"/>
  <c r="C398" i="2" s="1"/>
  <c r="C399" i="2" s="1"/>
  <c r="C400" i="2" s="1"/>
  <c r="C401" i="2" s="1"/>
  <c r="C402" i="2" s="1"/>
  <c r="C403" i="2" s="1"/>
  <c r="C404" i="2" s="1"/>
  <c r="C405" i="2" s="1"/>
  <c r="C406" i="2" s="1"/>
  <c r="C407" i="2" s="1"/>
  <c r="C408" i="2" s="1"/>
  <c r="C409" i="2" s="1"/>
  <c r="C410" i="2" s="1"/>
  <c r="C411" i="2" s="1"/>
  <c r="C412" i="2" s="1"/>
  <c r="C413" i="2" s="1"/>
  <c r="C414" i="2" s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83" i="2" s="1"/>
  <c r="C484" i="2" s="1"/>
  <c r="C485" i="2" s="1"/>
  <c r="C486" i="2" s="1"/>
  <c r="C487" i="2" s="1"/>
  <c r="C488" i="2" s="1"/>
  <c r="C489" i="2" s="1"/>
  <c r="C490" i="2" s="1"/>
  <c r="C491" i="2" s="1"/>
  <c r="C492" i="2" s="1"/>
  <c r="C493" i="2" s="1"/>
  <c r="C494" i="2" s="1"/>
  <c r="C495" i="2" s="1"/>
  <c r="C496" i="2" s="1"/>
  <c r="C497" i="2" s="1"/>
  <c r="C498" i="2" s="1"/>
  <c r="C499" i="2" s="1"/>
  <c r="C500" i="2" s="1"/>
  <c r="C501" i="2" s="1"/>
  <c r="C502" i="2" s="1"/>
  <c r="C503" i="2" s="1"/>
  <c r="C504" i="2" s="1"/>
  <c r="C505" i="2" s="1"/>
  <c r="C506" i="2" s="1"/>
  <c r="J119" i="7" l="1"/>
  <c r="J111" i="7"/>
  <c r="J87" i="7"/>
  <c r="J79" i="7"/>
  <c r="J71" i="7"/>
  <c r="J63" i="7"/>
  <c r="J55" i="7"/>
  <c r="J47" i="7"/>
  <c r="J31" i="7"/>
  <c r="J23" i="7"/>
  <c r="J15" i="7"/>
  <c r="J7" i="7"/>
  <c r="J150" i="7"/>
  <c r="J181" i="7"/>
  <c r="J165" i="7"/>
  <c r="J205" i="7"/>
  <c r="J497" i="7"/>
  <c r="J489" i="7"/>
  <c r="J481" i="7"/>
  <c r="J473" i="7"/>
  <c r="J465" i="7"/>
  <c r="J457" i="7"/>
  <c r="J449" i="7"/>
  <c r="J441" i="7"/>
  <c r="J433" i="7"/>
  <c r="J425" i="7"/>
  <c r="J417" i="7"/>
  <c r="J409" i="7"/>
  <c r="J401" i="7"/>
  <c r="J393" i="7"/>
  <c r="J385" i="7"/>
  <c r="J377" i="7"/>
  <c r="J369" i="7"/>
  <c r="J361" i="7"/>
  <c r="J353" i="7"/>
  <c r="J345" i="7"/>
  <c r="J337" i="7"/>
  <c r="J329" i="7"/>
  <c r="J321" i="7"/>
  <c r="J313" i="7"/>
  <c r="J305" i="7"/>
  <c r="J297" i="7"/>
  <c r="J289" i="7"/>
  <c r="J281" i="7"/>
  <c r="J273" i="7"/>
  <c r="J265" i="7"/>
  <c r="J257" i="7"/>
  <c r="J249" i="7"/>
  <c r="J241" i="7"/>
  <c r="J233" i="7"/>
  <c r="J225" i="7"/>
  <c r="J198" i="7"/>
  <c r="J197" i="7"/>
  <c r="J173" i="7"/>
  <c r="J189" i="7"/>
  <c r="I201" i="7"/>
  <c r="J201" i="7"/>
  <c r="I169" i="7"/>
  <c r="J169" i="7"/>
  <c r="I129" i="7"/>
  <c r="J129" i="7"/>
  <c r="I191" i="7"/>
  <c r="J191" i="7"/>
  <c r="I167" i="7"/>
  <c r="J167" i="7"/>
  <c r="I151" i="7"/>
  <c r="J151" i="7"/>
  <c r="I499" i="7"/>
  <c r="J499" i="7"/>
  <c r="I475" i="7"/>
  <c r="J475" i="7"/>
  <c r="I443" i="7"/>
  <c r="J443" i="7"/>
  <c r="I419" i="7"/>
  <c r="J419" i="7"/>
  <c r="I395" i="7"/>
  <c r="J395" i="7"/>
  <c r="I379" i="7"/>
  <c r="J379" i="7"/>
  <c r="I347" i="7"/>
  <c r="J347" i="7"/>
  <c r="I323" i="7"/>
  <c r="J323" i="7"/>
  <c r="I307" i="7"/>
  <c r="J307" i="7"/>
  <c r="I283" i="7"/>
  <c r="J283" i="7"/>
  <c r="I259" i="7"/>
  <c r="J259" i="7"/>
  <c r="I243" i="7"/>
  <c r="J243" i="7"/>
  <c r="I211" i="7"/>
  <c r="J211" i="7"/>
  <c r="J126" i="7"/>
  <c r="J94" i="7"/>
  <c r="J62" i="7"/>
  <c r="J14" i="7"/>
  <c r="J482" i="7"/>
  <c r="J458" i="7"/>
  <c r="J434" i="7"/>
  <c r="J402" i="7"/>
  <c r="J378" i="7"/>
  <c r="J346" i="7"/>
  <c r="J290" i="7"/>
  <c r="J226" i="7"/>
  <c r="I193" i="7"/>
  <c r="J193" i="7"/>
  <c r="I153" i="7"/>
  <c r="J153" i="7"/>
  <c r="I121" i="7"/>
  <c r="J121" i="7"/>
  <c r="I199" i="7"/>
  <c r="J199" i="7"/>
  <c r="I175" i="7"/>
  <c r="J175" i="7"/>
  <c r="I143" i="7"/>
  <c r="J143" i="7"/>
  <c r="I127" i="7"/>
  <c r="J127" i="7"/>
  <c r="I103" i="7"/>
  <c r="J103" i="7"/>
  <c r="I483" i="7"/>
  <c r="J483" i="7"/>
  <c r="I459" i="7"/>
  <c r="J459" i="7"/>
  <c r="I427" i="7"/>
  <c r="J427" i="7"/>
  <c r="I403" i="7"/>
  <c r="J403" i="7"/>
  <c r="I363" i="7"/>
  <c r="J363" i="7"/>
  <c r="I339" i="7"/>
  <c r="J339" i="7"/>
  <c r="I315" i="7"/>
  <c r="J315" i="7"/>
  <c r="I299" i="7"/>
  <c r="J299" i="7"/>
  <c r="I275" i="7"/>
  <c r="J275" i="7"/>
  <c r="I227" i="7"/>
  <c r="J227" i="7"/>
  <c r="J174" i="7"/>
  <c r="J142" i="7"/>
  <c r="J102" i="7"/>
  <c r="J70" i="7"/>
  <c r="J38" i="7"/>
  <c r="J6" i="7"/>
  <c r="J474" i="7"/>
  <c r="J450" i="7"/>
  <c r="J418" i="7"/>
  <c r="J386" i="7"/>
  <c r="J354" i="7"/>
  <c r="J322" i="7"/>
  <c r="J298" i="7"/>
  <c r="J266" i="7"/>
  <c r="J242" i="7"/>
  <c r="J218" i="7"/>
  <c r="J149" i="7"/>
  <c r="J133" i="7"/>
  <c r="J109" i="7"/>
  <c r="J77" i="7"/>
  <c r="J53" i="7"/>
  <c r="J29" i="7"/>
  <c r="J209" i="7"/>
  <c r="I204" i="7"/>
  <c r="J204" i="7"/>
  <c r="I196" i="7"/>
  <c r="J196" i="7"/>
  <c r="I188" i="7"/>
  <c r="J188" i="7"/>
  <c r="I180" i="7"/>
  <c r="J180" i="7"/>
  <c r="I172" i="7"/>
  <c r="J172" i="7"/>
  <c r="I164" i="7"/>
  <c r="J164" i="7"/>
  <c r="I156" i="7"/>
  <c r="J156" i="7"/>
  <c r="I148" i="7"/>
  <c r="J148" i="7"/>
  <c r="I140" i="7"/>
  <c r="J140" i="7"/>
  <c r="I132" i="7"/>
  <c r="J132" i="7"/>
  <c r="I124" i="7"/>
  <c r="J124" i="7"/>
  <c r="I116" i="7"/>
  <c r="J116" i="7"/>
  <c r="I108" i="7"/>
  <c r="J108" i="7"/>
  <c r="I100" i="7"/>
  <c r="J100" i="7"/>
  <c r="I92" i="7"/>
  <c r="J92" i="7"/>
  <c r="I84" i="7"/>
  <c r="J84" i="7"/>
  <c r="I76" i="7"/>
  <c r="J76" i="7"/>
  <c r="I68" i="7"/>
  <c r="J68" i="7"/>
  <c r="I60" i="7"/>
  <c r="J60" i="7"/>
  <c r="I52" i="7"/>
  <c r="J52" i="7"/>
  <c r="I44" i="7"/>
  <c r="J44" i="7"/>
  <c r="I36" i="7"/>
  <c r="J36" i="7"/>
  <c r="I28" i="7"/>
  <c r="J28" i="7"/>
  <c r="I20" i="7"/>
  <c r="J20" i="7"/>
  <c r="I12" i="7"/>
  <c r="J12" i="7"/>
  <c r="I504" i="7"/>
  <c r="J504" i="7"/>
  <c r="I496" i="7"/>
  <c r="J496" i="7"/>
  <c r="I488" i="7"/>
  <c r="J488" i="7"/>
  <c r="I480" i="7"/>
  <c r="J480" i="7"/>
  <c r="I472" i="7"/>
  <c r="J472" i="7"/>
  <c r="I464" i="7"/>
  <c r="J464" i="7"/>
  <c r="I456" i="7"/>
  <c r="J456" i="7"/>
  <c r="I448" i="7"/>
  <c r="J448" i="7"/>
  <c r="I440" i="7"/>
  <c r="J440" i="7"/>
  <c r="I432" i="7"/>
  <c r="J432" i="7"/>
  <c r="I424" i="7"/>
  <c r="J424" i="7"/>
  <c r="I416" i="7"/>
  <c r="J416" i="7"/>
  <c r="I408" i="7"/>
  <c r="J408" i="7"/>
  <c r="I400" i="7"/>
  <c r="J400" i="7"/>
  <c r="I392" i="7"/>
  <c r="J392" i="7"/>
  <c r="I384" i="7"/>
  <c r="J384" i="7"/>
  <c r="I376" i="7"/>
  <c r="J376" i="7"/>
  <c r="I368" i="7"/>
  <c r="J368" i="7"/>
  <c r="I360" i="7"/>
  <c r="J360" i="7"/>
  <c r="I352" i="7"/>
  <c r="J352" i="7"/>
  <c r="I344" i="7"/>
  <c r="J344" i="7"/>
  <c r="I336" i="7"/>
  <c r="J336" i="7"/>
  <c r="I328" i="7"/>
  <c r="J328" i="7"/>
  <c r="I320" i="7"/>
  <c r="J320" i="7"/>
  <c r="I312" i="7"/>
  <c r="J312" i="7"/>
  <c r="I304" i="7"/>
  <c r="J304" i="7"/>
  <c r="I296" i="7"/>
  <c r="J296" i="7"/>
  <c r="I288" i="7"/>
  <c r="J288" i="7"/>
  <c r="I272" i="7"/>
  <c r="J272" i="7"/>
  <c r="I264" i="7"/>
  <c r="J264" i="7"/>
  <c r="I256" i="7"/>
  <c r="J256" i="7"/>
  <c r="I248" i="7"/>
  <c r="J248" i="7"/>
  <c r="I240" i="7"/>
  <c r="J240" i="7"/>
  <c r="I232" i="7"/>
  <c r="J232" i="7"/>
  <c r="I224" i="7"/>
  <c r="J224" i="7"/>
  <c r="I216" i="7"/>
  <c r="J216" i="7"/>
  <c r="I208" i="7"/>
  <c r="J208" i="7"/>
  <c r="I177" i="7"/>
  <c r="J177" i="7"/>
  <c r="I145" i="7"/>
  <c r="J145" i="7"/>
  <c r="I113" i="7"/>
  <c r="J113" i="7"/>
  <c r="I183" i="7"/>
  <c r="J183" i="7"/>
  <c r="I159" i="7"/>
  <c r="J159" i="7"/>
  <c r="I135" i="7"/>
  <c r="J135" i="7"/>
  <c r="I95" i="7"/>
  <c r="J95" i="7"/>
  <c r="I39" i="7"/>
  <c r="J39" i="7"/>
  <c r="I491" i="7"/>
  <c r="J491" i="7"/>
  <c r="I467" i="7"/>
  <c r="J467" i="7"/>
  <c r="I451" i="7"/>
  <c r="J451" i="7"/>
  <c r="I435" i="7"/>
  <c r="J435" i="7"/>
  <c r="I411" i="7"/>
  <c r="J411" i="7"/>
  <c r="I387" i="7"/>
  <c r="J387" i="7"/>
  <c r="I371" i="7"/>
  <c r="J371" i="7"/>
  <c r="I355" i="7"/>
  <c r="J355" i="7"/>
  <c r="I331" i="7"/>
  <c r="J331" i="7"/>
  <c r="I291" i="7"/>
  <c r="J291" i="7"/>
  <c r="I267" i="7"/>
  <c r="J267" i="7"/>
  <c r="I251" i="7"/>
  <c r="J251" i="7"/>
  <c r="I235" i="7"/>
  <c r="J235" i="7"/>
  <c r="I219" i="7"/>
  <c r="J219" i="7"/>
  <c r="J190" i="7"/>
  <c r="J166" i="7"/>
  <c r="J134" i="7"/>
  <c r="J110" i="7"/>
  <c r="J78" i="7"/>
  <c r="J54" i="7"/>
  <c r="J22" i="7"/>
  <c r="J490" i="7"/>
  <c r="J466" i="7"/>
  <c r="J442" i="7"/>
  <c r="J410" i="7"/>
  <c r="J362" i="7"/>
  <c r="J338" i="7"/>
  <c r="J306" i="7"/>
  <c r="J274" i="7"/>
  <c r="J258" i="7"/>
  <c r="J234" i="7"/>
  <c r="J157" i="7"/>
  <c r="J125" i="7"/>
  <c r="J101" i="7"/>
  <c r="J93" i="7"/>
  <c r="J69" i="7"/>
  <c r="J45" i="7"/>
  <c r="J21" i="7"/>
  <c r="I203" i="7"/>
  <c r="J203" i="7"/>
  <c r="I195" i="7"/>
  <c r="J195" i="7"/>
  <c r="I187" i="7"/>
  <c r="J187" i="7"/>
  <c r="I179" i="7"/>
  <c r="J179" i="7"/>
  <c r="I171" i="7"/>
  <c r="J171" i="7"/>
  <c r="I163" i="7"/>
  <c r="J163" i="7"/>
  <c r="I155" i="7"/>
  <c r="J155" i="7"/>
  <c r="I147" i="7"/>
  <c r="J147" i="7"/>
  <c r="I139" i="7"/>
  <c r="J139" i="7"/>
  <c r="I131" i="7"/>
  <c r="J131" i="7"/>
  <c r="J123" i="7"/>
  <c r="J115" i="7"/>
  <c r="J107" i="7"/>
  <c r="I99" i="7"/>
  <c r="J99" i="7"/>
  <c r="J91" i="7"/>
  <c r="J83" i="7"/>
  <c r="J75" i="7"/>
  <c r="J67" i="7"/>
  <c r="J59" i="7"/>
  <c r="J51" i="7"/>
  <c r="J43" i="7"/>
  <c r="J35" i="7"/>
  <c r="J27" i="7"/>
  <c r="J19" i="7"/>
  <c r="J11" i="7"/>
  <c r="I503" i="7"/>
  <c r="J503" i="7"/>
  <c r="I495" i="7"/>
  <c r="J495" i="7"/>
  <c r="I487" i="7"/>
  <c r="J487" i="7"/>
  <c r="I479" i="7"/>
  <c r="J479" i="7"/>
  <c r="I471" i="7"/>
  <c r="J471" i="7"/>
  <c r="I463" i="7"/>
  <c r="J463" i="7"/>
  <c r="I455" i="7"/>
  <c r="J455" i="7"/>
  <c r="I447" i="7"/>
  <c r="J447" i="7"/>
  <c r="I439" i="7"/>
  <c r="J439" i="7"/>
  <c r="I431" i="7"/>
  <c r="J431" i="7"/>
  <c r="I423" i="7"/>
  <c r="J423" i="7"/>
  <c r="I415" i="7"/>
  <c r="J415" i="7"/>
  <c r="I407" i="7"/>
  <c r="J407" i="7"/>
  <c r="I399" i="7"/>
  <c r="J399" i="7"/>
  <c r="I391" i="7"/>
  <c r="J391" i="7"/>
  <c r="I383" i="7"/>
  <c r="J383" i="7"/>
  <c r="I375" i="7"/>
  <c r="J375" i="7"/>
  <c r="I367" i="7"/>
  <c r="J367" i="7"/>
  <c r="I359" i="7"/>
  <c r="J359" i="7"/>
  <c r="I351" i="7"/>
  <c r="J351" i="7"/>
  <c r="I343" i="7"/>
  <c r="J343" i="7"/>
  <c r="I335" i="7"/>
  <c r="J335" i="7"/>
  <c r="I327" i="7"/>
  <c r="J327" i="7"/>
  <c r="I319" i="7"/>
  <c r="J319" i="7"/>
  <c r="I311" i="7"/>
  <c r="J311" i="7"/>
  <c r="I303" i="7"/>
  <c r="J303" i="7"/>
  <c r="I295" i="7"/>
  <c r="J295" i="7"/>
  <c r="I287" i="7"/>
  <c r="J287" i="7"/>
  <c r="I279" i="7"/>
  <c r="J279" i="7"/>
  <c r="I271" i="7"/>
  <c r="J271" i="7"/>
  <c r="I263" i="7"/>
  <c r="J263" i="7"/>
  <c r="I255" i="7"/>
  <c r="J255" i="7"/>
  <c r="I247" i="7"/>
  <c r="J247" i="7"/>
  <c r="I239" i="7"/>
  <c r="J239" i="7"/>
  <c r="I231" i="7"/>
  <c r="J231" i="7"/>
  <c r="I223" i="7"/>
  <c r="J223" i="7"/>
  <c r="I215" i="7"/>
  <c r="J215" i="7"/>
  <c r="J207" i="7"/>
  <c r="J182" i="7"/>
  <c r="J158" i="7"/>
  <c r="J118" i="7"/>
  <c r="J86" i="7"/>
  <c r="J46" i="7"/>
  <c r="J30" i="7"/>
  <c r="J498" i="7"/>
  <c r="J426" i="7"/>
  <c r="J394" i="7"/>
  <c r="J370" i="7"/>
  <c r="J330" i="7"/>
  <c r="J314" i="7"/>
  <c r="J282" i="7"/>
  <c r="J250" i="7"/>
  <c r="J210" i="7"/>
  <c r="J5" i="7"/>
  <c r="J141" i="7"/>
  <c r="J117" i="7"/>
  <c r="J85" i="7"/>
  <c r="J61" i="7"/>
  <c r="J37" i="7"/>
  <c r="J13" i="7"/>
  <c r="J217" i="7"/>
  <c r="J202" i="7"/>
  <c r="J194" i="7"/>
  <c r="J186" i="7"/>
  <c r="J178" i="7"/>
  <c r="J170" i="7"/>
  <c r="J162" i="7"/>
  <c r="J154" i="7"/>
  <c r="J146" i="7"/>
  <c r="J138" i="7"/>
  <c r="J130" i="7"/>
  <c r="J122" i="7"/>
  <c r="J114" i="7"/>
  <c r="J106" i="7"/>
  <c r="J98" i="7"/>
  <c r="J90" i="7"/>
  <c r="J82" i="7"/>
  <c r="J74" i="7"/>
  <c r="J66" i="7"/>
  <c r="J58" i="7"/>
  <c r="J50" i="7"/>
  <c r="J42" i="7"/>
  <c r="J34" i="7"/>
  <c r="J26" i="7"/>
  <c r="J18" i="7"/>
  <c r="J10" i="7"/>
  <c r="J502" i="7"/>
  <c r="J494" i="7"/>
  <c r="J486" i="7"/>
  <c r="J478" i="7"/>
  <c r="J470" i="7"/>
  <c r="J462" i="7"/>
  <c r="J454" i="7"/>
  <c r="J446" i="7"/>
  <c r="J438" i="7"/>
  <c r="J430" i="7"/>
  <c r="J422" i="7"/>
  <c r="J414" i="7"/>
  <c r="J406" i="7"/>
  <c r="J398" i="7"/>
  <c r="J390" i="7"/>
  <c r="J382" i="7"/>
  <c r="J374" i="7"/>
  <c r="J366" i="7"/>
  <c r="J358" i="7"/>
  <c r="J350" i="7"/>
  <c r="J342" i="7"/>
  <c r="J334" i="7"/>
  <c r="J326" i="7"/>
  <c r="J318" i="7"/>
  <c r="J310" i="7"/>
  <c r="J302" i="7"/>
  <c r="J294" i="7"/>
  <c r="J286" i="7"/>
  <c r="J278" i="7"/>
  <c r="J270" i="7"/>
  <c r="J262" i="7"/>
  <c r="J254" i="7"/>
  <c r="J246" i="7"/>
  <c r="J238" i="7"/>
  <c r="J230" i="7"/>
  <c r="J222" i="7"/>
  <c r="J214" i="7"/>
  <c r="J206" i="7"/>
  <c r="I185" i="7"/>
  <c r="J185" i="7"/>
  <c r="I161" i="7"/>
  <c r="J161" i="7"/>
  <c r="I137" i="7"/>
  <c r="J137" i="7"/>
  <c r="I105" i="7"/>
  <c r="J105" i="7"/>
  <c r="I89" i="7"/>
  <c r="J89" i="7"/>
  <c r="I81" i="7"/>
  <c r="J81" i="7"/>
  <c r="I73" i="7"/>
  <c r="J73" i="7"/>
  <c r="I65" i="7"/>
  <c r="J65" i="7"/>
  <c r="I57" i="7"/>
  <c r="J57" i="7"/>
  <c r="I49" i="7"/>
  <c r="J49" i="7"/>
  <c r="I41" i="7"/>
  <c r="J41" i="7"/>
  <c r="I33" i="7"/>
  <c r="J33" i="7"/>
  <c r="I25" i="7"/>
  <c r="J25" i="7"/>
  <c r="I17" i="7"/>
  <c r="J17" i="7"/>
  <c r="I9" i="7"/>
  <c r="J9" i="7"/>
  <c r="I237" i="7"/>
  <c r="J237" i="7"/>
  <c r="I229" i="7"/>
  <c r="J229" i="7"/>
  <c r="I221" i="7"/>
  <c r="J221" i="7"/>
  <c r="I213" i="7"/>
  <c r="J213" i="7"/>
  <c r="I200" i="7"/>
  <c r="J200" i="7"/>
  <c r="I192" i="7"/>
  <c r="J192" i="7"/>
  <c r="I184" i="7"/>
  <c r="J184" i="7"/>
  <c r="I176" i="7"/>
  <c r="J176" i="7"/>
  <c r="I168" i="7"/>
  <c r="J168" i="7"/>
  <c r="I160" i="7"/>
  <c r="J160" i="7"/>
  <c r="I152" i="7"/>
  <c r="J152" i="7"/>
  <c r="I144" i="7"/>
  <c r="J144" i="7"/>
  <c r="I136" i="7"/>
  <c r="J136" i="7"/>
  <c r="I128" i="7"/>
  <c r="J128" i="7"/>
  <c r="I120" i="7"/>
  <c r="J120" i="7"/>
  <c r="I112" i="7"/>
  <c r="J112" i="7"/>
  <c r="I104" i="7"/>
  <c r="J104" i="7"/>
  <c r="I96" i="7"/>
  <c r="J96" i="7"/>
  <c r="I88" i="7"/>
  <c r="J88" i="7"/>
  <c r="I80" i="7"/>
  <c r="J80" i="7"/>
  <c r="I72" i="7"/>
  <c r="J72" i="7"/>
  <c r="I64" i="7"/>
  <c r="J64" i="7"/>
  <c r="I56" i="7"/>
  <c r="J56" i="7"/>
  <c r="I48" i="7"/>
  <c r="J48" i="7"/>
  <c r="I40" i="7"/>
  <c r="J40" i="7"/>
  <c r="I32" i="7"/>
  <c r="J32" i="7"/>
  <c r="I24" i="7"/>
  <c r="J24" i="7"/>
  <c r="I16" i="7"/>
  <c r="J16" i="7"/>
  <c r="I8" i="7"/>
  <c r="J8" i="7"/>
  <c r="I500" i="7"/>
  <c r="J500" i="7"/>
  <c r="I492" i="7"/>
  <c r="J492" i="7"/>
  <c r="I484" i="7"/>
  <c r="J484" i="7"/>
  <c r="I476" i="7"/>
  <c r="J476" i="7"/>
  <c r="I468" i="7"/>
  <c r="J468" i="7"/>
  <c r="I460" i="7"/>
  <c r="J460" i="7"/>
  <c r="I452" i="7"/>
  <c r="J452" i="7"/>
  <c r="I444" i="7"/>
  <c r="J444" i="7"/>
  <c r="I436" i="7"/>
  <c r="J436" i="7"/>
  <c r="I428" i="7"/>
  <c r="J428" i="7"/>
  <c r="I420" i="7"/>
  <c r="J420" i="7"/>
  <c r="I412" i="7"/>
  <c r="J412" i="7"/>
  <c r="I404" i="7"/>
  <c r="J404" i="7"/>
  <c r="I396" i="7"/>
  <c r="J396" i="7"/>
  <c r="I388" i="7"/>
  <c r="J388" i="7"/>
  <c r="I380" i="7"/>
  <c r="J380" i="7"/>
  <c r="I372" i="7"/>
  <c r="J372" i="7"/>
  <c r="I364" i="7"/>
  <c r="J364" i="7"/>
  <c r="I356" i="7"/>
  <c r="J356" i="7"/>
  <c r="I348" i="7"/>
  <c r="J348" i="7"/>
  <c r="I340" i="7"/>
  <c r="J340" i="7"/>
  <c r="I332" i="7"/>
  <c r="J332" i="7"/>
  <c r="I324" i="7"/>
  <c r="J324" i="7"/>
  <c r="I316" i="7"/>
  <c r="J316" i="7"/>
  <c r="I308" i="7"/>
  <c r="J308" i="7"/>
  <c r="I300" i="7"/>
  <c r="J300" i="7"/>
  <c r="I292" i="7"/>
  <c r="J292" i="7"/>
  <c r="I284" i="7"/>
  <c r="J284" i="7"/>
  <c r="I276" i="7"/>
  <c r="J276" i="7"/>
  <c r="I268" i="7"/>
  <c r="J268" i="7"/>
  <c r="I260" i="7"/>
  <c r="J260" i="7"/>
  <c r="I252" i="7"/>
  <c r="J252" i="7"/>
  <c r="I244" i="7"/>
  <c r="J244" i="7"/>
  <c r="I236" i="7"/>
  <c r="J236" i="7"/>
  <c r="I228" i="7"/>
  <c r="J228" i="7"/>
  <c r="I220" i="7"/>
  <c r="J220" i="7"/>
  <c r="I212" i="7"/>
  <c r="J212" i="7"/>
  <c r="I561" i="7"/>
  <c r="I569" i="7"/>
  <c r="I627" i="7"/>
  <c r="I629" i="7"/>
  <c r="I635" i="7"/>
  <c r="I643" i="7"/>
  <c r="I651" i="7"/>
  <c r="I659" i="7"/>
  <c r="I791" i="7"/>
  <c r="I556" i="7"/>
  <c r="I577" i="7"/>
  <c r="I585" i="7"/>
  <c r="I609" i="7"/>
  <c r="I617" i="7"/>
  <c r="I675" i="7"/>
  <c r="I699" i="7"/>
  <c r="I707" i="7"/>
  <c r="I725" i="7"/>
  <c r="I741" i="7"/>
  <c r="I506" i="7"/>
  <c r="I514" i="7"/>
  <c r="I723" i="7"/>
  <c r="I747" i="7"/>
  <c r="I580" i="7"/>
  <c r="I591" i="7"/>
  <c r="I623" i="7"/>
  <c r="I631" i="7"/>
  <c r="I647" i="7"/>
  <c r="I655" i="7"/>
  <c r="I668" i="7"/>
  <c r="I589" i="7"/>
  <c r="I605" i="7"/>
  <c r="I510" i="7"/>
  <c r="I518" i="7"/>
  <c r="I526" i="7"/>
  <c r="I534" i="7"/>
  <c r="I542" i="7"/>
  <c r="I550" i="7"/>
  <c r="I743" i="7"/>
  <c r="I759" i="7"/>
  <c r="I86" i="7"/>
  <c r="I78" i="7"/>
  <c r="I70" i="7"/>
  <c r="I62" i="7"/>
  <c r="I54" i="7"/>
  <c r="I46" i="7"/>
  <c r="I38" i="7"/>
  <c r="I30" i="7"/>
  <c r="I22" i="7"/>
  <c r="I14" i="7"/>
  <c r="I6" i="7"/>
  <c r="I498" i="7"/>
  <c r="I490" i="7"/>
  <c r="I482" i="7"/>
  <c r="I474" i="7"/>
  <c r="I466" i="7"/>
  <c r="I458" i="7"/>
  <c r="I450" i="7"/>
  <c r="I442" i="7"/>
  <c r="I426" i="7"/>
  <c r="I418" i="7"/>
  <c r="I410" i="7"/>
  <c r="I402" i="7"/>
  <c r="I394" i="7"/>
  <c r="I386" i="7"/>
  <c r="I378" i="7"/>
  <c r="I370" i="7"/>
  <c r="I362" i="7"/>
  <c r="I354" i="7"/>
  <c r="I346" i="7"/>
  <c r="I338" i="7"/>
  <c r="I330" i="7"/>
  <c r="I322" i="7"/>
  <c r="I314" i="7"/>
  <c r="I306" i="7"/>
  <c r="I298" i="7"/>
  <c r="I290" i="7"/>
  <c r="I282" i="7"/>
  <c r="I274" i="7"/>
  <c r="I266" i="7"/>
  <c r="I258" i="7"/>
  <c r="I250" i="7"/>
  <c r="I527" i="7"/>
  <c r="I535" i="7"/>
  <c r="I543" i="7"/>
  <c r="I551" i="7"/>
  <c r="I612" i="7"/>
  <c r="I630" i="7"/>
  <c r="I636" i="7"/>
  <c r="I644" i="7"/>
  <c r="I652" i="7"/>
  <c r="I660" i="7"/>
  <c r="I665" i="7"/>
  <c r="I691" i="7"/>
  <c r="I694" i="7"/>
  <c r="I710" i="7"/>
  <c r="I765" i="7"/>
  <c r="I781" i="7"/>
  <c r="I973" i="7"/>
  <c r="I197" i="7"/>
  <c r="I189" i="7"/>
  <c r="I181" i="7"/>
  <c r="I173" i="7"/>
  <c r="I165" i="7"/>
  <c r="I157" i="7"/>
  <c r="I149" i="7"/>
  <c r="I141" i="7"/>
  <c r="I133" i="7"/>
  <c r="I125" i="7"/>
  <c r="I117" i="7"/>
  <c r="I109" i="7"/>
  <c r="I101" i="7"/>
  <c r="I93" i="7"/>
  <c r="I85" i="7"/>
  <c r="I77" i="7"/>
  <c r="I69" i="7"/>
  <c r="I61" i="7"/>
  <c r="I53" i="7"/>
  <c r="I45" i="7"/>
  <c r="I37" i="7"/>
  <c r="I29" i="7"/>
  <c r="I21" i="7"/>
  <c r="I13" i="7"/>
  <c r="I205" i="7"/>
  <c r="I497" i="7"/>
  <c r="I489" i="7"/>
  <c r="I481" i="7"/>
  <c r="I473" i="7"/>
  <c r="I465" i="7"/>
  <c r="I457" i="7"/>
  <c r="I449" i="7"/>
  <c r="I441" i="7"/>
  <c r="I433" i="7"/>
  <c r="I425" i="7"/>
  <c r="I417" i="7"/>
  <c r="I409" i="7"/>
  <c r="I401" i="7"/>
  <c r="I393" i="7"/>
  <c r="I385" i="7"/>
  <c r="I377" i="7"/>
  <c r="I369" i="7"/>
  <c r="I361" i="7"/>
  <c r="I353" i="7"/>
  <c r="I345" i="7"/>
  <c r="I337" i="7"/>
  <c r="I329" i="7"/>
  <c r="I321" i="7"/>
  <c r="I313" i="7"/>
  <c r="I305" i="7"/>
  <c r="I297" i="7"/>
  <c r="I289" i="7"/>
  <c r="I281" i="7"/>
  <c r="I273" i="7"/>
  <c r="I265" i="7"/>
  <c r="I257" i="7"/>
  <c r="I249" i="7"/>
  <c r="I241" i="7"/>
  <c r="I233" i="7"/>
  <c r="I225" i="7"/>
  <c r="I217" i="7"/>
  <c r="I209" i="7"/>
  <c r="I522" i="7"/>
  <c r="I574" i="7"/>
  <c r="I597" i="7"/>
  <c r="I639" i="7"/>
  <c r="I663" i="7"/>
  <c r="I582" i="7"/>
  <c r="I628" i="7"/>
  <c r="I642" i="7"/>
  <c r="I650" i="7"/>
  <c r="I658" i="7"/>
  <c r="I666" i="7"/>
  <c r="I678" i="7"/>
  <c r="I705" i="7"/>
  <c r="I737" i="7"/>
  <c r="I753" i="7"/>
  <c r="I771" i="7"/>
  <c r="I779" i="7"/>
  <c r="I803" i="7"/>
  <c r="I581" i="7"/>
  <c r="I555" i="7"/>
  <c r="I562" i="7"/>
  <c r="I583" i="7"/>
  <c r="I590" i="7"/>
  <c r="I593" i="7"/>
  <c r="I601" i="7"/>
  <c r="I611" i="7"/>
  <c r="I613" i="7"/>
  <c r="I619" i="7"/>
  <c r="I637" i="7"/>
  <c r="I645" i="7"/>
  <c r="I653" i="7"/>
  <c r="I661" i="7"/>
  <c r="I679" i="7"/>
  <c r="I695" i="7"/>
  <c r="I729" i="7"/>
  <c r="I769" i="7"/>
  <c r="I795" i="7"/>
  <c r="I622" i="7"/>
  <c r="I82" i="7"/>
  <c r="I74" i="7"/>
  <c r="I66" i="7"/>
  <c r="I58" i="7"/>
  <c r="I50" i="7"/>
  <c r="I42" i="7"/>
  <c r="I34" i="7"/>
  <c r="I26" i="7"/>
  <c r="I18" i="7"/>
  <c r="I10" i="7"/>
  <c r="I502" i="7"/>
  <c r="I494" i="7"/>
  <c r="I486" i="7"/>
  <c r="I478" i="7"/>
  <c r="I470" i="7"/>
  <c r="I462" i="7"/>
  <c r="I454" i="7"/>
  <c r="I446" i="7"/>
  <c r="I438" i="7"/>
  <c r="I430" i="7"/>
  <c r="I422" i="7"/>
  <c r="I414" i="7"/>
  <c r="I406" i="7"/>
  <c r="I398" i="7"/>
  <c r="I390" i="7"/>
  <c r="I382" i="7"/>
  <c r="I374" i="7"/>
  <c r="I366" i="7"/>
  <c r="I358" i="7"/>
  <c r="I350" i="7"/>
  <c r="I342" i="7"/>
  <c r="I334" i="7"/>
  <c r="I326" i="7"/>
  <c r="I310" i="7"/>
  <c r="I302" i="7"/>
  <c r="I294" i="7"/>
  <c r="I286" i="7"/>
  <c r="I278" i="7"/>
  <c r="I270" i="7"/>
  <c r="I262" i="7"/>
  <c r="I254" i="7"/>
  <c r="I246" i="7"/>
  <c r="I640" i="7"/>
  <c r="I648" i="7"/>
  <c r="I656" i="7"/>
  <c r="I664" i="7"/>
  <c r="I669" i="7"/>
  <c r="I687" i="7"/>
  <c r="I703" i="7"/>
  <c r="I711" i="7"/>
  <c r="I714" i="7"/>
  <c r="I719" i="7"/>
  <c r="I727" i="7"/>
  <c r="I785" i="7"/>
  <c r="I801" i="7"/>
  <c r="I809" i="7"/>
  <c r="I817" i="7"/>
  <c r="I825" i="7"/>
  <c r="I833" i="7"/>
  <c r="I841" i="7"/>
  <c r="I849" i="7"/>
  <c r="I857" i="7"/>
  <c r="I865" i="7"/>
  <c r="I873" i="7"/>
  <c r="I881" i="7"/>
  <c r="I889" i="7"/>
  <c r="I897" i="7"/>
  <c r="I905" i="7"/>
  <c r="I913" i="7"/>
  <c r="I921" i="7"/>
  <c r="I929" i="7"/>
  <c r="I937" i="7"/>
  <c r="I945" i="7"/>
  <c r="I953" i="7"/>
  <c r="I961" i="7"/>
  <c r="I969" i="7"/>
  <c r="I5" i="7"/>
  <c r="I596" i="7"/>
  <c r="I614" i="7"/>
  <c r="I638" i="7"/>
  <c r="I646" i="7"/>
  <c r="I654" i="7"/>
  <c r="I662" i="7"/>
  <c r="I667" i="7"/>
  <c r="I677" i="7"/>
  <c r="I804" i="7"/>
  <c r="I975" i="7"/>
  <c r="I83" i="7"/>
  <c r="I75" i="7"/>
  <c r="I67" i="7"/>
  <c r="I59" i="7"/>
  <c r="I51" i="7"/>
  <c r="I43" i="7"/>
  <c r="I35" i="7"/>
  <c r="I27" i="7"/>
  <c r="I19" i="7"/>
  <c r="I11" i="7"/>
  <c r="I508" i="7"/>
  <c r="I516" i="7"/>
  <c r="I524" i="7"/>
  <c r="I532" i="7"/>
  <c r="I540" i="7"/>
  <c r="I548" i="7"/>
  <c r="I558" i="7"/>
  <c r="I576" i="7"/>
  <c r="I592" i="7"/>
  <c r="I608" i="7"/>
  <c r="I624" i="7"/>
  <c r="I672" i="7"/>
  <c r="I697" i="7"/>
  <c r="I717" i="7"/>
  <c r="I730" i="7"/>
  <c r="I735" i="7"/>
  <c r="I745" i="7"/>
  <c r="I763" i="7"/>
  <c r="I773" i="7"/>
  <c r="I786" i="7"/>
  <c r="I793" i="7"/>
  <c r="I814" i="7"/>
  <c r="I822" i="7"/>
  <c r="I830" i="7"/>
  <c r="I838" i="7"/>
  <c r="I846" i="7"/>
  <c r="I854" i="7"/>
  <c r="I862" i="7"/>
  <c r="I870" i="7"/>
  <c r="I878" i="7"/>
  <c r="I886" i="7"/>
  <c r="I894" i="7"/>
  <c r="I902" i="7"/>
  <c r="I910" i="7"/>
  <c r="I918" i="7"/>
  <c r="I926" i="7"/>
  <c r="I934" i="7"/>
  <c r="I942" i="7"/>
  <c r="I950" i="7"/>
  <c r="I958" i="7"/>
  <c r="I966" i="7"/>
  <c r="I202" i="7"/>
  <c r="I194" i="7"/>
  <c r="I186" i="7"/>
  <c r="I178" i="7"/>
  <c r="I170" i="7"/>
  <c r="I162" i="7"/>
  <c r="I154" i="7"/>
  <c r="I146" i="7"/>
  <c r="I138" i="7"/>
  <c r="I130" i="7"/>
  <c r="I122" i="7"/>
  <c r="I114" i="7"/>
  <c r="I106" i="7"/>
  <c r="I98" i="7"/>
  <c r="I90" i="7"/>
  <c r="I238" i="7"/>
  <c r="I230" i="7"/>
  <c r="I222" i="7"/>
  <c r="I214" i="7"/>
  <c r="I206" i="7"/>
  <c r="I511" i="7"/>
  <c r="I519" i="7"/>
  <c r="I501" i="7"/>
  <c r="I493" i="7"/>
  <c r="I485" i="7"/>
  <c r="I477" i="7"/>
  <c r="I469" i="7"/>
  <c r="I461" i="7"/>
  <c r="I453" i="7"/>
  <c r="I445" i="7"/>
  <c r="I437" i="7"/>
  <c r="I429" i="7"/>
  <c r="I421" i="7"/>
  <c r="I413" i="7"/>
  <c r="I405" i="7"/>
  <c r="I397" i="7"/>
  <c r="I389" i="7"/>
  <c r="I381" i="7"/>
  <c r="I373" i="7"/>
  <c r="I365" i="7"/>
  <c r="I357" i="7"/>
  <c r="I349" i="7"/>
  <c r="I341" i="7"/>
  <c r="I333" i="7"/>
  <c r="I325" i="7"/>
  <c r="I317" i="7"/>
  <c r="I309" i="7"/>
  <c r="I301" i="7"/>
  <c r="I293" i="7"/>
  <c r="I285" i="7"/>
  <c r="I277" i="7"/>
  <c r="I269" i="7"/>
  <c r="I261" i="7"/>
  <c r="I253" i="7"/>
  <c r="I245" i="7"/>
  <c r="I530" i="7"/>
  <c r="I538" i="7"/>
  <c r="I546" i="7"/>
  <c r="I554" i="7"/>
  <c r="I570" i="7"/>
  <c r="I588" i="7"/>
  <c r="I604" i="7"/>
  <c r="I620" i="7"/>
  <c r="I690" i="7"/>
  <c r="I715" i="7"/>
  <c r="I733" i="7"/>
  <c r="I751" i="7"/>
  <c r="I761" i="7"/>
  <c r="I774" i="7"/>
  <c r="I794" i="7"/>
  <c r="I799" i="7"/>
  <c r="I509" i="7"/>
  <c r="I517" i="7"/>
  <c r="I525" i="7"/>
  <c r="I533" i="7"/>
  <c r="I541" i="7"/>
  <c r="I549" i="7"/>
  <c r="I568" i="7"/>
  <c r="I586" i="7"/>
  <c r="I602" i="7"/>
  <c r="I618" i="7"/>
  <c r="I634" i="7"/>
  <c r="I693" i="7"/>
  <c r="I698" i="7"/>
  <c r="I708" i="7"/>
  <c r="I754" i="7"/>
  <c r="I871" i="7"/>
  <c r="I879" i="7"/>
  <c r="I887" i="7"/>
  <c r="I895" i="7"/>
  <c r="I903" i="7"/>
  <c r="I911" i="7"/>
  <c r="I919" i="7"/>
  <c r="I927" i="7"/>
  <c r="I935" i="7"/>
  <c r="I943" i="7"/>
  <c r="I951" i="7"/>
  <c r="I959" i="7"/>
  <c r="I967" i="7"/>
  <c r="I972" i="7"/>
  <c r="I87" i="7"/>
  <c r="I79" i="7"/>
  <c r="I71" i="7"/>
  <c r="I63" i="7"/>
  <c r="I55" i="7"/>
  <c r="I47" i="7"/>
  <c r="I31" i="7"/>
  <c r="I23" i="7"/>
  <c r="I15" i="7"/>
  <c r="I7" i="7"/>
  <c r="I512" i="7"/>
  <c r="I520" i="7"/>
  <c r="I528" i="7"/>
  <c r="I536" i="7"/>
  <c r="I544" i="7"/>
  <c r="I552" i="7"/>
  <c r="I566" i="7"/>
  <c r="I584" i="7"/>
  <c r="I600" i="7"/>
  <c r="I616" i="7"/>
  <c r="I632" i="7"/>
  <c r="I706" i="7"/>
  <c r="I713" i="7"/>
  <c r="I731" i="7"/>
  <c r="I749" i="7"/>
  <c r="I767" i="7"/>
  <c r="I797" i="7"/>
  <c r="I198" i="7"/>
  <c r="I190" i="7"/>
  <c r="I182" i="7"/>
  <c r="I174" i="7"/>
  <c r="I166" i="7"/>
  <c r="I158" i="7"/>
  <c r="I150" i="7"/>
  <c r="I142" i="7"/>
  <c r="I134" i="7"/>
  <c r="I126" i="7"/>
  <c r="I118" i="7"/>
  <c r="I110" i="7"/>
  <c r="I102" i="7"/>
  <c r="I94" i="7"/>
  <c r="I242" i="7"/>
  <c r="I234" i="7"/>
  <c r="I226" i="7"/>
  <c r="I218" i="7"/>
  <c r="I210" i="7"/>
  <c r="I507" i="7"/>
  <c r="I515" i="7"/>
  <c r="I523" i="7"/>
  <c r="I531" i="7"/>
  <c r="I539" i="7"/>
  <c r="I547" i="7"/>
  <c r="I564" i="7"/>
  <c r="I724" i="7"/>
  <c r="I739" i="7"/>
  <c r="I742" i="7"/>
  <c r="I757" i="7"/>
  <c r="I770" i="7"/>
  <c r="I777" i="7"/>
  <c r="I790" i="7"/>
  <c r="I800" i="7"/>
  <c r="I861" i="7"/>
  <c r="I869" i="7"/>
  <c r="I877" i="7"/>
  <c r="I885" i="7"/>
  <c r="I893" i="7"/>
  <c r="I901" i="7"/>
  <c r="I909" i="7"/>
  <c r="I917" i="7"/>
  <c r="I925" i="7"/>
  <c r="I933" i="7"/>
  <c r="I941" i="7"/>
  <c r="I949" i="7"/>
  <c r="I957" i="7"/>
  <c r="I965" i="7"/>
  <c r="I505" i="7"/>
  <c r="I513" i="7"/>
  <c r="I521" i="7"/>
  <c r="I529" i="7"/>
  <c r="I537" i="7"/>
  <c r="I545" i="7"/>
  <c r="I553" i="7"/>
  <c r="I560" i="7"/>
  <c r="I578" i="7"/>
  <c r="I594" i="7"/>
  <c r="I610" i="7"/>
  <c r="I626" i="7"/>
  <c r="I674" i="7"/>
  <c r="I676" i="7"/>
  <c r="I689" i="7"/>
  <c r="I709" i="7"/>
  <c r="I722" i="7"/>
  <c r="I755" i="7"/>
  <c r="I758" i="7"/>
  <c r="I783" i="7"/>
  <c r="I875" i="7"/>
  <c r="I883" i="7"/>
  <c r="I891" i="7"/>
  <c r="I899" i="7"/>
  <c r="I907" i="7"/>
  <c r="I915" i="7"/>
  <c r="I923" i="7"/>
  <c r="I931" i="7"/>
  <c r="I939" i="7"/>
  <c r="I947" i="7"/>
  <c r="I955" i="7"/>
  <c r="I963" i="7"/>
  <c r="I280" i="7"/>
  <c r="I123" i="7"/>
  <c r="I115" i="7"/>
  <c r="I107" i="7"/>
  <c r="I91" i="7"/>
  <c r="I207" i="7"/>
  <c r="I318" i="7"/>
  <c r="I97" i="7"/>
  <c r="I119" i="7"/>
  <c r="I111" i="7"/>
  <c r="I434" i="7"/>
  <c r="I701" i="7"/>
  <c r="I726" i="7"/>
  <c r="I746" i="7"/>
  <c r="I682" i="7"/>
  <c r="I762" i="7"/>
  <c r="I685" i="7"/>
  <c r="I692" i="7"/>
  <c r="I683" i="7"/>
  <c r="I778" i="7"/>
  <c r="I740" i="7"/>
  <c r="I756" i="7"/>
  <c r="I772" i="7"/>
  <c r="I788" i="7"/>
  <c r="I806" i="7"/>
  <c r="I688" i="7"/>
  <c r="I704" i="7"/>
  <c r="I720" i="7"/>
  <c r="I736" i="7"/>
  <c r="I752" i="7"/>
  <c r="I768" i="7"/>
  <c r="I784" i="7"/>
  <c r="I802" i="7"/>
  <c r="I686" i="7"/>
  <c r="I702" i="7"/>
  <c r="I718" i="7"/>
  <c r="I734" i="7"/>
  <c r="I750" i="7"/>
  <c r="I766" i="7"/>
  <c r="I782" i="7"/>
  <c r="I810" i="7"/>
  <c r="I818" i="7"/>
  <c r="I826" i="7"/>
  <c r="I834" i="7"/>
  <c r="I842" i="7"/>
  <c r="I850" i="7"/>
  <c r="I858" i="7"/>
  <c r="I684" i="7"/>
  <c r="I700" i="7"/>
  <c r="I716" i="7"/>
  <c r="I732" i="7"/>
  <c r="I748" i="7"/>
  <c r="I764" i="7"/>
  <c r="I780" i="7"/>
  <c r="I796" i="7"/>
  <c r="I798" i="7"/>
  <c r="I680" i="7"/>
  <c r="I696" i="7"/>
  <c r="I712" i="7"/>
  <c r="I728" i="7"/>
  <c r="I744" i="7"/>
  <c r="I760" i="7"/>
  <c r="I776" i="7"/>
  <c r="I792" i="7"/>
  <c r="I812" i="7"/>
  <c r="I820" i="7"/>
  <c r="I828" i="7"/>
  <c r="I836" i="7"/>
  <c r="I844" i="7"/>
  <c r="I852" i="7"/>
  <c r="I860" i="7"/>
  <c r="I868" i="7"/>
  <c r="I876" i="7"/>
  <c r="I884" i="7"/>
  <c r="I892" i="7"/>
  <c r="I900" i="7"/>
  <c r="I908" i="7"/>
  <c r="I916" i="7"/>
  <c r="I924" i="7"/>
  <c r="I932" i="7"/>
  <c r="I940" i="7"/>
  <c r="I948" i="7"/>
  <c r="I956" i="7"/>
  <c r="I964" i="7"/>
  <c r="I974" i="7"/>
  <c r="I807" i="7"/>
  <c r="I815" i="7"/>
  <c r="I823" i="7"/>
  <c r="I831" i="7"/>
  <c r="I839" i="7"/>
  <c r="I847" i="7"/>
  <c r="I855" i="7"/>
  <c r="I863" i="7"/>
  <c r="I866" i="7"/>
  <c r="I874" i="7"/>
  <c r="I882" i="7"/>
  <c r="I890" i="7"/>
  <c r="I898" i="7"/>
  <c r="I906" i="7"/>
  <c r="I914" i="7"/>
  <c r="I922" i="7"/>
  <c r="I930" i="7"/>
  <c r="I938" i="7"/>
  <c r="I946" i="7"/>
  <c r="I954" i="7"/>
  <c r="I962" i="7"/>
  <c r="I970" i="7"/>
  <c r="I813" i="7"/>
  <c r="I821" i="7"/>
  <c r="I829" i="7"/>
  <c r="I837" i="7"/>
  <c r="I845" i="7"/>
  <c r="I853" i="7"/>
  <c r="I811" i="7"/>
  <c r="I819" i="7"/>
  <c r="I827" i="7"/>
  <c r="I835" i="7"/>
  <c r="I843" i="7"/>
  <c r="I851" i="7"/>
  <c r="I859" i="7"/>
  <c r="I867" i="7"/>
  <c r="C5" i="5" l="1"/>
  <c r="I979" i="7"/>
  <c r="C4" i="5" s="1"/>
  <c r="C10" i="5" l="1"/>
  <c r="C8" i="3"/>
  <c r="C7" i="3"/>
  <c r="C183" i="3"/>
  <c r="C185" i="3"/>
  <c r="C184" i="3"/>
  <c r="C172" i="3"/>
  <c r="C173" i="3"/>
  <c r="C171" i="3"/>
  <c r="C156" i="3"/>
  <c r="C157" i="3"/>
  <c r="C158" i="3"/>
  <c r="C159" i="3"/>
  <c r="C160" i="3"/>
  <c r="C161" i="3"/>
  <c r="C162" i="3"/>
  <c r="C174" i="3" l="1"/>
  <c r="D173" i="3" s="1"/>
  <c r="C186" i="3"/>
  <c r="D185" i="3" s="1"/>
  <c r="C163" i="3"/>
  <c r="D161" i="3" s="1"/>
  <c r="D171" i="3" l="1"/>
  <c r="D172" i="3"/>
  <c r="D184" i="3"/>
  <c r="D183" i="3"/>
  <c r="D156" i="3"/>
  <c r="D162" i="3"/>
  <c r="D158" i="3"/>
  <c r="D159" i="3"/>
  <c r="D157" i="3"/>
  <c r="D160" i="3"/>
  <c r="D186" i="3" l="1"/>
  <c r="D174" i="3"/>
  <c r="D163" i="3"/>
  <c r="F82" i="3" l="1"/>
  <c r="F81" i="3"/>
  <c r="C75" i="3"/>
  <c r="C13" i="3"/>
  <c r="C52" i="3"/>
  <c r="C39" i="3"/>
  <c r="C38" i="3"/>
  <c r="C147" i="3" l="1"/>
  <c r="C146" i="3"/>
  <c r="C145" i="3"/>
  <c r="C135" i="3"/>
  <c r="C134" i="3"/>
  <c r="C133" i="3"/>
  <c r="C119" i="3"/>
  <c r="C118" i="3"/>
  <c r="E82" i="3"/>
  <c r="D82" i="3"/>
  <c r="C82" i="3"/>
  <c r="E81" i="3"/>
  <c r="D81" i="3"/>
  <c r="C81" i="3"/>
  <c r="F80" i="3"/>
  <c r="E80" i="3"/>
  <c r="D80" i="3"/>
  <c r="C80" i="3"/>
  <c r="F79" i="3"/>
  <c r="E79" i="3"/>
  <c r="D79" i="3"/>
  <c r="C79" i="3"/>
  <c r="F78" i="3"/>
  <c r="E78" i="3"/>
  <c r="D78" i="3"/>
  <c r="C78" i="3"/>
  <c r="F77" i="3"/>
  <c r="E77" i="3"/>
  <c r="D77" i="3"/>
  <c r="C77" i="3"/>
  <c r="F76" i="3"/>
  <c r="E76" i="3"/>
  <c r="D76" i="3"/>
  <c r="C76" i="3"/>
  <c r="F75" i="3"/>
  <c r="E75" i="3"/>
  <c r="D75" i="3"/>
  <c r="F70" i="3"/>
  <c r="C70" i="3"/>
  <c r="F69" i="3"/>
  <c r="C69" i="3"/>
  <c r="F65" i="3"/>
  <c r="C65" i="3"/>
  <c r="F64" i="3"/>
  <c r="C64" i="3"/>
  <c r="C55" i="3"/>
  <c r="F68" i="3" s="1"/>
  <c r="C54" i="3"/>
  <c r="C68" i="3" s="1"/>
  <c r="C53" i="3"/>
  <c r="F63" i="3" s="1"/>
  <c r="C63" i="3"/>
  <c r="C20" i="3"/>
  <c r="C19" i="3"/>
  <c r="C18" i="3"/>
  <c r="C17" i="3"/>
  <c r="C16" i="3"/>
  <c r="C15" i="3"/>
  <c r="C14" i="3"/>
  <c r="C5" i="3"/>
  <c r="D83" i="3" l="1"/>
  <c r="D99" i="3" s="1"/>
  <c r="E83" i="3"/>
  <c r="E95" i="3" s="1"/>
  <c r="F83" i="3"/>
  <c r="F94" i="3" s="1"/>
  <c r="C83" i="3"/>
  <c r="C94" i="3" s="1"/>
  <c r="C21" i="3"/>
  <c r="D13" i="3" s="1"/>
  <c r="C120" i="3"/>
  <c r="D118" i="3" s="1"/>
  <c r="C148" i="3"/>
  <c r="D146" i="3" s="1"/>
  <c r="C40" i="3"/>
  <c r="D38" i="3" s="1"/>
  <c r="C136" i="3"/>
  <c r="D134" i="3" s="1"/>
  <c r="C56" i="3"/>
  <c r="D54" i="3" s="1"/>
  <c r="F98" i="3" l="1"/>
  <c r="F96" i="3"/>
  <c r="E94" i="3"/>
  <c r="C96" i="3"/>
  <c r="C98" i="3"/>
  <c r="D97" i="3"/>
  <c r="D95" i="3"/>
  <c r="F99" i="3"/>
  <c r="D101" i="3"/>
  <c r="F95" i="3"/>
  <c r="C97" i="3"/>
  <c r="D100" i="3"/>
  <c r="C101" i="3"/>
  <c r="D96" i="3"/>
  <c r="C99" i="3"/>
  <c r="F100" i="3"/>
  <c r="F101" i="3"/>
  <c r="D98" i="3"/>
  <c r="F97" i="3"/>
  <c r="E100" i="3"/>
  <c r="E99" i="3"/>
  <c r="E101" i="3"/>
  <c r="C95" i="3"/>
  <c r="E98" i="3"/>
  <c r="D94" i="3"/>
  <c r="E97" i="3"/>
  <c r="D145" i="3"/>
  <c r="E96" i="3"/>
  <c r="C100" i="3"/>
  <c r="D20" i="3"/>
  <c r="D19" i="3"/>
  <c r="D16" i="3"/>
  <c r="D18" i="3"/>
  <c r="D17" i="3"/>
  <c r="D15" i="3"/>
  <c r="D14" i="3"/>
  <c r="D39" i="3"/>
  <c r="D40" i="3" s="1"/>
  <c r="D147" i="3"/>
  <c r="D119" i="3"/>
  <c r="D120" i="3" s="1"/>
  <c r="D133" i="3"/>
  <c r="D135" i="3"/>
  <c r="D55" i="3"/>
  <c r="D53" i="3"/>
  <c r="D52" i="3"/>
  <c r="D148" i="3" l="1"/>
  <c r="C102" i="3"/>
  <c r="D102" i="3"/>
  <c r="F102" i="3"/>
  <c r="E102" i="3"/>
  <c r="D21" i="3"/>
  <c r="D136" i="3"/>
  <c r="D5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Arthur Lemos</author>
  </authors>
  <commentList>
    <comment ref="B4" authorId="0" shapeId="0" xr:uid="{108F6B71-D61A-4E15-9EE4-AEF52002A811}">
      <text>
        <r>
          <rPr>
            <b/>
            <sz val="9"/>
            <color indexed="81"/>
            <rFont val="Tahoma"/>
            <family val="2"/>
          </rPr>
          <t>Renda Estimada: 10k+ 
&amp;
Bom nível de acesso.</t>
        </r>
      </text>
    </comment>
    <comment ref="B5" authorId="0" shapeId="0" xr:uid="{A41C7B95-F2B4-4A3A-BA2C-DA2A8C4FD8F8}">
      <text>
        <r>
          <rPr>
            <b/>
            <sz val="9"/>
            <color indexed="81"/>
            <rFont val="Tahoma"/>
            <family val="2"/>
          </rPr>
          <t xml:space="preserve">Renda Estimada 10k+, bom nível de acesso &amp; Potencial de Ecossistema.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<sst xmlns="http://schemas.openxmlformats.org/spreadsheetml/2006/main" count="1889" uniqueCount="185">
  <si>
    <t>Objetivo</t>
  </si>
  <si>
    <t>Nome</t>
  </si>
  <si>
    <t>Instruções</t>
  </si>
  <si>
    <t>Idade</t>
  </si>
  <si>
    <t>Sexo</t>
  </si>
  <si>
    <t>Estado Civil</t>
  </si>
  <si>
    <t>Filhos</t>
  </si>
  <si>
    <t>Profissão</t>
  </si>
  <si>
    <t>Telefone</t>
  </si>
  <si>
    <t>Renda Estimada</t>
  </si>
  <si>
    <t>Masculino</t>
  </si>
  <si>
    <t>Solteiro</t>
  </si>
  <si>
    <t>Sim</t>
  </si>
  <si>
    <t>[INFORMAÇÃO PRIVADA]</t>
  </si>
  <si>
    <t>Feminino</t>
  </si>
  <si>
    <t>Casado</t>
  </si>
  <si>
    <t>Até R$ 5.000</t>
  </si>
  <si>
    <t>Divorciado</t>
  </si>
  <si>
    <t>Outro</t>
  </si>
  <si>
    <t>Não</t>
  </si>
  <si>
    <t xml:space="preserve">Nome Candidato: </t>
  </si>
  <si>
    <t>Total Preenchidos</t>
  </si>
  <si>
    <t>Média de Idade - Geral</t>
  </si>
  <si>
    <t>Qt</t>
  </si>
  <si>
    <t>%</t>
  </si>
  <si>
    <t>Total</t>
  </si>
  <si>
    <t>Média de Idade</t>
  </si>
  <si>
    <t>Com Filhos</t>
  </si>
  <si>
    <t>Sem Filhos</t>
  </si>
  <si>
    <t>Grau de Proximidade</t>
  </si>
  <si>
    <t>Centro de Influência</t>
  </si>
  <si>
    <t>Tempo de Relacionamento</t>
  </si>
  <si>
    <t>R$5.001 à R$10.000</t>
  </si>
  <si>
    <t>R$10.001 à R$15.000</t>
  </si>
  <si>
    <t>R$15.001 à R$20.000</t>
  </si>
  <si>
    <t xml:space="preserve">R$20.001 à R$30.000 </t>
  </si>
  <si>
    <t xml:space="preserve">R$30.001 à R$40.000 </t>
  </si>
  <si>
    <t xml:space="preserve">R$40.001 à R$50.000 </t>
  </si>
  <si>
    <t>Acima de R$50.001</t>
  </si>
  <si>
    <t>Ótima - Pessoa muito proxima</t>
  </si>
  <si>
    <t>Pouco Provavél - Pessoa com pouco contato</t>
  </si>
  <si>
    <t>Regular - Pessoa com contato razoável</t>
  </si>
  <si>
    <t>Tipo de relacionamento</t>
  </si>
  <si>
    <t>Amigos</t>
  </si>
  <si>
    <t>Colegas/ Conhecidos</t>
  </si>
  <si>
    <t xml:space="preserve">Contatos profissionais </t>
  </si>
  <si>
    <t>Profissionais relacionados a saúde</t>
  </si>
  <si>
    <t>Rede sociais (LinkedIn, Instagram, WhatsApp, Twitter e Facebook)</t>
  </si>
  <si>
    <t>Outros</t>
  </si>
  <si>
    <t xml:space="preserve">Família e Parentes </t>
  </si>
  <si>
    <t>Alta probabilidade</t>
  </si>
  <si>
    <t>Média probabilidade</t>
  </si>
  <si>
    <t>Baixa probabilidade</t>
  </si>
  <si>
    <t xml:space="preserve">Preencher os campos com todas as informações disponíveis sobre cada contato.                                                                                                                                                                                 
</t>
  </si>
  <si>
    <t>Utilizar os seguintes critérios:</t>
  </si>
  <si>
    <t xml:space="preserve"> </t>
  </si>
  <si>
    <t>Quem são as pessoas que você tem mais contato nas redes sociais?</t>
  </si>
  <si>
    <t xml:space="preserve">Quem são seus parentes?  </t>
  </si>
  <si>
    <t>Quem são seus primos?</t>
  </si>
  <si>
    <t>Quem são seus primos de segundo grau?</t>
  </si>
  <si>
    <t>Quem são seus tios?</t>
  </si>
  <si>
    <t xml:space="preserve">Quem são seus tios avós?    </t>
  </si>
  <si>
    <t>Que parentes moram fora da cidade em que reside?</t>
  </si>
  <si>
    <t xml:space="preserve">Quem são os tios, primos, sobrinhos e demais parentes de seu (sua) esposo / esposa? </t>
  </si>
  <si>
    <t>Quais são os tios, primos, sobrinhos e demais parentes de seus pais?</t>
  </si>
  <si>
    <t>Quem são os parentes do seu (sua) cunhado / cunhada?</t>
  </si>
  <si>
    <t>Quem são os padrinhos de seus filhos?</t>
  </si>
  <si>
    <t>Quem são os seus amigos e conhecidos do seu emprego atual?</t>
  </si>
  <si>
    <t>Quem são seus amigos de colégio / faculdade?</t>
  </si>
  <si>
    <t>Quem são os amigos de colégio /faculdade de seu (sua) esposo /esposa?</t>
  </si>
  <si>
    <t>Quem são os amigos que foram na sua casa no último aniversário?</t>
  </si>
  <si>
    <t>Quem o convidou para um jantar nos últimos tempos? Quem você conheceu neste jantar?</t>
  </si>
  <si>
    <t>Quem os amigos que conheceu por meio de seus parentes?</t>
  </si>
  <si>
    <t>Quem são seus amigos da vizinhança?</t>
  </si>
  <si>
    <t>Quem são seus colegas / amigos do seu curso de inglês / espanhol?</t>
  </si>
  <si>
    <t>Quem são os colegas / amigos de curso que você ou seu (sua) esposo(a) frequentaram ou estão frequentando?</t>
  </si>
  <si>
    <t xml:space="preserve">Quem são seus colegas /amigos de religião (igrejas, templos, centros espiritas etc.), destes locais que frequenta? </t>
  </si>
  <si>
    <t xml:space="preserve">Quem são seus amigos de infância?  </t>
  </si>
  <si>
    <t xml:space="preserve">Quem são os amigos que o acompanharam em sua adolescência? </t>
  </si>
  <si>
    <t>Quem são os amigos de seu antigo endereço?</t>
  </si>
  <si>
    <t xml:space="preserve">Quem são os amigos que fez em seus empregos anteriores? </t>
  </si>
  <si>
    <t>Quem são seus amigos da escola ou universidade que cursou?</t>
  </si>
  <si>
    <t xml:space="preserve">Quem são os amigos(as) de seu(s) irmão(s)? </t>
  </si>
  <si>
    <t xml:space="preserve">Quem é seu médico?   </t>
  </si>
  <si>
    <t xml:space="preserve">Quem é o pediatra de seus filhos? </t>
  </si>
  <si>
    <t>Quem é seu oftalmologista?</t>
  </si>
  <si>
    <t xml:space="preserve">Quem é seu ginecologista ou de sua esposa? </t>
  </si>
  <si>
    <t xml:space="preserve">Quem é seu dentista? </t>
  </si>
  <si>
    <t>Quem são os donos da clínica médica que você conhece?</t>
  </si>
  <si>
    <t>Quem são os donos e o gerente da farmácia que costuma comprar?</t>
  </si>
  <si>
    <t>Quem é o veterinário de seu animal de estimação?</t>
  </si>
  <si>
    <t>Quem é seu massagista?</t>
  </si>
  <si>
    <t>Quem é seu esteticista?</t>
  </si>
  <si>
    <t xml:space="preserve">Quem você conhece da praia?   </t>
  </si>
  <si>
    <t>Quem é o dono do restaurante que frequenta?</t>
  </si>
  <si>
    <t xml:space="preserve">Quem são os companheiros de esporte? </t>
  </si>
  <si>
    <t xml:space="preserve">Quem são as pessoas que conheceu na sua última viagem? </t>
  </si>
  <si>
    <t>Quem são os diretores do clube que frequenta?</t>
  </si>
  <si>
    <t>Quem são as pessoas que conhece do clube que frequenta?</t>
  </si>
  <si>
    <t xml:space="preserve">Quem são os conhecidos de grupos de amigos que frequenta? </t>
  </si>
  <si>
    <t xml:space="preserve">Quais os nomes de seus vizinhos? </t>
  </si>
  <si>
    <t xml:space="preserve">Quem é o seu cabeleireiro? </t>
  </si>
  <si>
    <t xml:space="preserve">Quem é o dono do salão de beleza que sua esposa frequenta?    </t>
  </si>
  <si>
    <t>Quem é sua manicure?</t>
  </si>
  <si>
    <t>Quem é seu podólogo?</t>
  </si>
  <si>
    <t>Quem é seu eletricista?</t>
  </si>
  <si>
    <t xml:space="preserve">Quem é seu encanador? </t>
  </si>
  <si>
    <t xml:space="preserve">Quem é seu gerente do banco onde tem conta? </t>
  </si>
  <si>
    <t xml:space="preserve">Quem é o vendedor que te atende na loja que costuma comprar roupas? </t>
  </si>
  <si>
    <t>Quem é o vendedor que te atende na loja em que costuma comprar sapatos?</t>
  </si>
  <si>
    <t xml:space="preserve">Quem é o dono do restaurante onde costuma almoçar ou jantar? </t>
  </si>
  <si>
    <t>Quem é sua costureira?</t>
  </si>
  <si>
    <t xml:space="preserve">Quem é o dono da lavanderia que frequenta? </t>
  </si>
  <si>
    <t>Quem é o síndico de seu prédio?</t>
  </si>
  <si>
    <t xml:space="preserve">Quem é o dono da oficina onde conserta o seu carro? </t>
  </si>
  <si>
    <t xml:space="preserve">Quem é o mecânico que cuida de seu carro? </t>
  </si>
  <si>
    <t xml:space="preserve">Quem é o dono/gerente do posto de gasolina onde costuma abastecer o seu carro?  </t>
  </si>
  <si>
    <t xml:space="preserve">Quem é o tabelião do cartório onde tem sua assinatura?  </t>
  </si>
  <si>
    <t>Quem você conhece que seja dono de fábrica ou pequenas empresas?</t>
  </si>
  <si>
    <t>Quem você conhece que tenha se casado recentemente?</t>
  </si>
  <si>
    <t>Quem você conhece que teve um filho recentemente?</t>
  </si>
  <si>
    <t xml:space="preserve">Conhece alguém que foi promovido recentemente? </t>
  </si>
  <si>
    <t>Conhece algum contador?</t>
  </si>
  <si>
    <t xml:space="preserve">Quais são os seus clientes de seguro de automóvel, saúde, capitalização etc. </t>
  </si>
  <si>
    <t>Quem é o dono da escola de seus filhos?</t>
  </si>
  <si>
    <t>Quem é o diretor da escola de seus filhos?</t>
  </si>
  <si>
    <t xml:space="preserve">Quem você conhece (professores, motorista da van, etc.) por meio de seus filhos? </t>
  </si>
  <si>
    <t>Quem são os pais dos amigos dos seus filhos?</t>
  </si>
  <si>
    <t xml:space="preserve">Quem é o dono do cursinho pré-vestibular que você ou seus filhos frequentam ou frequentaram?  </t>
  </si>
  <si>
    <t>Tipo de Relacionamento</t>
  </si>
  <si>
    <t>Ótima</t>
  </si>
  <si>
    <t xml:space="preserve">Regular </t>
  </si>
  <si>
    <t xml:space="preserve">Pouco Provavél </t>
  </si>
  <si>
    <t>Mais de 5 anos</t>
  </si>
  <si>
    <t>2 a 5 anos</t>
  </si>
  <si>
    <t>Menos de 2 anos</t>
  </si>
  <si>
    <t>Rede sociais</t>
  </si>
  <si>
    <t>Lembre de pessoas do seu relacionamento</t>
  </si>
  <si>
    <t>Contato no último de Ano</t>
  </si>
  <si>
    <t>1 a 5 vezes</t>
  </si>
  <si>
    <t>Nenhum contato</t>
  </si>
  <si>
    <t>Mais de 5 vezes</t>
  </si>
  <si>
    <t>Último Contato</t>
  </si>
  <si>
    <t>Baixo</t>
  </si>
  <si>
    <t>Ótimo</t>
  </si>
  <si>
    <t>Regular</t>
  </si>
  <si>
    <t>PROJETO 200</t>
  </si>
  <si>
    <r>
      <rPr>
        <b/>
        <sz val="10"/>
        <color rgb="FF000000"/>
        <rFont val="Arial"/>
        <family val="2"/>
      </rPr>
      <t>O Projeto 200</t>
    </r>
    <r>
      <rPr>
        <sz val="10"/>
        <color rgb="FF000000"/>
        <rFont val="Arial"/>
        <family val="2"/>
      </rPr>
      <t xml:space="preserve"> tem como objetivo facilitar aos </t>
    </r>
    <r>
      <rPr>
        <i/>
        <sz val="10"/>
        <color rgb="FF000000"/>
        <rFont val="Arial"/>
        <family val="2"/>
      </rPr>
      <t>Wealth Planners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a identificação de clientes potenciais.
Cumpre esclarecer que nem todos os contatos fornecidos se tornarão elegíveis.</t>
    </r>
    <r>
      <rPr>
        <b/>
        <sz val="10"/>
        <color rgb="FF000000"/>
        <rFont val="Arial"/>
        <family val="2"/>
      </rPr>
      <t xml:space="preserve"> Essa não deve ser uma preocupação neste momento.</t>
    </r>
    <r>
      <rPr>
        <sz val="10"/>
        <color rgb="FF000000"/>
        <rFont val="Arial"/>
        <family val="2"/>
      </rPr>
      <t xml:space="preserve">   Cabe agora apenas relacionar a maior quantidade possível de contatos próximos.
São sugeridas como fontes de consulta: agenda de telefones, familiares, amigos, agenda de cartões de visita, lista de turmas no colégio/faculdade/pós-graduação, catálogo de endereços de e-mail, relação de contatos em redes sociais, entre outros pontos de informação. Permita ainda que cada nome traga outro à sua memória. O importante é que as pessoas relacioanadas sejam de seu relacionaemnto direto ou acessíveis à abordagem para uma visita. (consulte a aba relacionamento)
Cada contato fornecido deverá conter o máximo de informações. É normal que alguns detalhes não estejam disponíveis no momento da elaboração, porém, a ausência de muitos desses dados pode significar que a pessoa não seja próxima o suficiente para estar nessa lista. 
Dedique-se com afinco à elaboração dessa relação de contatos da maneira mais completa possível. Ela poderá ser um grande guia para o seu sucesso nessa atividade. Em caso de dúvidas, entre em contato com o nosso time ED que acompanha esse processo. Sucesso na seleção de seus contatos!</t>
    </r>
  </si>
  <si>
    <t>Grau de Acessibilidade</t>
  </si>
  <si>
    <r>
      <t xml:space="preserve">Renda Mensal 10K+: </t>
    </r>
    <r>
      <rPr>
        <sz val="10"/>
        <color theme="1"/>
        <rFont val="Arial"/>
        <family val="2"/>
      </rPr>
      <t>São pessoas que possuem renda mensal a partir de R$ 10.000,00</t>
    </r>
  </si>
  <si>
    <t>Renda +10K?</t>
  </si>
  <si>
    <r>
      <t xml:space="preserve">Potencial de Ecossistema: </t>
    </r>
    <r>
      <rPr>
        <sz val="10"/>
        <color theme="1"/>
        <rFont val="Arial"/>
        <family val="2"/>
      </rPr>
      <t>São leads que apresentam perfil adequado para contratação de seguros e opções de investimentos</t>
    </r>
  </si>
  <si>
    <t>Potencial de Ecossistema</t>
  </si>
  <si>
    <t>Taxa de conversão</t>
  </si>
  <si>
    <t>Renda</t>
  </si>
  <si>
    <t>Acesso</t>
  </si>
  <si>
    <t>Ecossistema</t>
  </si>
  <si>
    <t>Resultado</t>
  </si>
  <si>
    <t>Nome Potencial Cliente</t>
  </si>
  <si>
    <t>Nome_Profissão</t>
  </si>
  <si>
    <t>(00) 9.9999.9999</t>
  </si>
  <si>
    <t>01) Família e Parentes</t>
  </si>
  <si>
    <t xml:space="preserve">02) Amigos </t>
  </si>
  <si>
    <t xml:space="preserve">03) Amigos Antigos </t>
  </si>
  <si>
    <t xml:space="preserve">04) Profissionais relacionados à saúde </t>
  </si>
  <si>
    <t>05) Conhecidos / Colegas</t>
  </si>
  <si>
    <t>06) Redes Sociais</t>
  </si>
  <si>
    <t>NÃO</t>
  </si>
  <si>
    <t>SIM</t>
  </si>
  <si>
    <t>Renda 10K+</t>
  </si>
  <si>
    <t>N/A</t>
  </si>
  <si>
    <t>PRCP [Potencial de Receita de Curto Prazo]</t>
  </si>
  <si>
    <t>Receita mín. de curto prazo s/ Ecossistema</t>
  </si>
  <si>
    <t>Receita mín. de curto prazo c/ Ecossistema</t>
  </si>
  <si>
    <t>PLANFIN</t>
  </si>
  <si>
    <t>WEALTH</t>
  </si>
  <si>
    <t>-</t>
  </si>
  <si>
    <t>Pessoas Chave - Planj. Financeiro:</t>
  </si>
  <si>
    <t>Pessoas Chave - Wealth Planning:</t>
  </si>
  <si>
    <t>* Células em azul, editáveis</t>
  </si>
  <si>
    <t>Acessibilidade</t>
  </si>
  <si>
    <t>PF</t>
  </si>
  <si>
    <t>** Receita Mín. CP Ecossistema, estimada.</t>
  </si>
  <si>
    <t>Sim (Média/Alta Probabilidade)</t>
  </si>
  <si>
    <t>Não (Baixa Probabilidade)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</si>
</sst>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R$&quot;\ #,##0;[Red]\-&quot;R$&quot;\ #,##0"/>
    <numFmt numFmtId="165" formatCode="_-&quot;R$&quot;\ * #,##0.00_-;\-&quot;R$&quot;\ * #,##0.00_-;_-&quot;R$&quot;\ * &quot;-&quot;??_-;_-@_-"/>
    <numFmt numFmtId="166" formatCode="_(&quot;R$ &quot;* #,##0.00_);_(&quot;R$ &quot;* \(#,##0.00\);_(&quot;R$ &quot;* &quot;-&quot;??_);_(@_)"/>
    <numFmt numFmtId="167" formatCode="_(* #,##0_);_(* \(#,##0\);_(* &quot;-&quot;??_);_(@_)"/>
    <numFmt numFmtId="168" formatCode="[$-416]General"/>
    <numFmt numFmtId="169" formatCode="&quot;R$&quot;\ #,##0.00"/>
    <numFmt numFmtId="170" formatCode="00"/>
  </numFmts>
  <fonts count="49" x14ac:knownFonts="1">
    <font>
      <sz val="11"/>
      <color theme="1"/>
      <name val="Arial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0"/>
      <name val="Calibri"/>
      <family val="2"/>
    </font>
    <font>
      <u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0"/>
      <color rgb="FF000000"/>
      <name val="Arial"/>
      <family val="2"/>
    </font>
    <font>
      <sz val="11"/>
      <color theme="4" tint="-0.249977111117893"/>
      <name val="Arial"/>
      <family val="2"/>
    </font>
    <font>
      <b/>
      <sz val="16"/>
      <color theme="4" tint="-0.249977111117893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3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8"/>
      <color theme="4" tint="-0.249977111117893"/>
      <name val="Arial"/>
      <family val="2"/>
    </font>
    <font>
      <sz val="18"/>
      <color theme="4" tint="-0.249977111117893"/>
      <name val="Arial"/>
      <family val="2"/>
    </font>
    <font>
      <i/>
      <sz val="10"/>
      <color rgb="FF000000"/>
      <name val="Arial"/>
      <family val="2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ajor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  <scheme val="major"/>
    </font>
    <font>
      <sz val="11"/>
      <name val="Calibri"/>
      <family val="2"/>
      <scheme val="major"/>
    </font>
    <font>
      <b/>
      <sz val="12"/>
      <color theme="0"/>
      <name val="Arial"/>
      <family val="2"/>
    </font>
    <font>
      <b/>
      <sz val="12"/>
      <color theme="4" tint="-0.249977111117893"/>
      <name val="Arial"/>
      <family val="2"/>
    </font>
    <font>
      <b/>
      <sz val="20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1"/>
      <color theme="0"/>
      <name val="Calibri"/>
      <family val="2"/>
      <scheme val="major"/>
    </font>
    <font>
      <sz val="11"/>
      <color theme="1"/>
      <name val="Webdings"/>
      <family val="1"/>
      <charset val="2"/>
    </font>
    <font>
      <b/>
      <sz val="12"/>
      <color theme="1"/>
      <name val="Calibri"/>
      <family val="2"/>
      <scheme val="major"/>
    </font>
    <font>
      <i/>
      <sz val="9"/>
      <color theme="1"/>
      <name val="Calibri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98DA"/>
      </patternFill>
    </fill>
    <fill>
      <patternFill patternType="solid">
        <fgColor theme="0"/>
        <bgColor rgb="FF0070C0"/>
      </patternFill>
    </fill>
    <fill>
      <patternFill patternType="solid">
        <fgColor theme="0"/>
        <bgColor rgb="FF17365D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rgb="FF1A3E5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17365D"/>
      </patternFill>
    </fill>
    <fill>
      <patternFill patternType="solid">
        <fgColor rgb="FF002060"/>
        <bgColor rgb="FF1A3E5C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D8D8D8"/>
      </patternFill>
    </fill>
    <fill>
      <patternFill patternType="solid">
        <fgColor rgb="FF0070C0"/>
        <bgColor rgb="FFD8D8D8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rgb="FFD8D8D8"/>
      </patternFill>
    </fill>
    <fill>
      <patternFill patternType="solid">
        <fgColor theme="0" tint="-0.14999847407452621"/>
        <bgColor indexed="64"/>
      </patternFill>
    </fill>
  </fills>
  <borders count="9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9" fontId="25" fillId="0" borderId="0" applyFont="0" applyFill="0" applyBorder="0" applyAlignment="0" applyProtection="0"/>
    <xf numFmtId="168" fontId="29" fillId="0" borderId="4"/>
    <xf numFmtId="165" fontId="30" fillId="0" borderId="0" applyFont="0" applyFill="0" applyBorder="0" applyAlignment="0" applyProtection="0"/>
  </cellStyleXfs>
  <cellXfs count="26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167" fontId="8" fillId="0" borderId="15" xfId="0" applyNumberFormat="1" applyFont="1" applyBorder="1" applyAlignment="1">
      <alignment vertical="center"/>
    </xf>
    <xf numFmtId="166" fontId="8" fillId="0" borderId="0" xfId="0" applyNumberFormat="1" applyFont="1" applyAlignment="1">
      <alignment horizontal="right" vertical="center"/>
    </xf>
    <xf numFmtId="0" fontId="8" fillId="0" borderId="20" xfId="0" applyFont="1" applyBorder="1" applyAlignment="1">
      <alignment horizontal="center" vertical="center"/>
    </xf>
    <xf numFmtId="9" fontId="8" fillId="0" borderId="2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9" fontId="8" fillId="0" borderId="23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9" fontId="8" fillId="0" borderId="28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9" fontId="9" fillId="0" borderId="32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9" fontId="8" fillId="0" borderId="20" xfId="0" applyNumberFormat="1" applyFont="1" applyBorder="1" applyAlignment="1">
      <alignment horizontal="center" vertical="center"/>
    </xf>
    <xf numFmtId="9" fontId="8" fillId="0" borderId="32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9" fontId="8" fillId="0" borderId="15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" fillId="5" borderId="3" xfId="0" applyFont="1" applyFill="1" applyBorder="1"/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0" fillId="0" borderId="4" xfId="0" applyBorder="1"/>
    <xf numFmtId="0" fontId="19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3" fillId="0" borderId="0" xfId="0" applyFont="1" applyAlignment="1">
      <alignment horizontal="left" wrapText="1"/>
    </xf>
    <xf numFmtId="0" fontId="21" fillId="7" borderId="42" xfId="0" applyFont="1" applyFill="1" applyBorder="1" applyAlignment="1">
      <alignment horizontal="left" vertical="center" wrapText="1"/>
    </xf>
    <xf numFmtId="0" fontId="21" fillId="7" borderId="43" xfId="0" applyFont="1" applyFill="1" applyBorder="1" applyAlignment="1">
      <alignment horizontal="left" vertical="center" wrapText="1"/>
    </xf>
    <xf numFmtId="0" fontId="16" fillId="8" borderId="43" xfId="0" applyFont="1" applyFill="1" applyBorder="1"/>
    <xf numFmtId="0" fontId="17" fillId="8" borderId="43" xfId="0" applyFont="1" applyFill="1" applyBorder="1"/>
    <xf numFmtId="0" fontId="6" fillId="0" borderId="57" xfId="0" applyFont="1" applyBorder="1" applyAlignment="1">
      <alignment horizontal="center" vertical="center"/>
    </xf>
    <xf numFmtId="0" fontId="17" fillId="3" borderId="58" xfId="0" applyFont="1" applyFill="1" applyBorder="1" applyAlignment="1">
      <alignment horizontal="left"/>
    </xf>
    <xf numFmtId="0" fontId="17" fillId="3" borderId="59" xfId="0" applyFont="1" applyFill="1" applyBorder="1" applyAlignment="1">
      <alignment horizontal="left"/>
    </xf>
    <xf numFmtId="0" fontId="2" fillId="0" borderId="58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2" fillId="3" borderId="58" xfId="0" applyFont="1" applyFill="1" applyBorder="1" applyAlignment="1">
      <alignment horizontal="left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164" fontId="2" fillId="0" borderId="58" xfId="0" applyNumberFormat="1" applyFont="1" applyBorder="1" applyAlignment="1">
      <alignment horizontal="left" vertical="center"/>
    </xf>
    <xf numFmtId="164" fontId="2" fillId="0" borderId="59" xfId="0" applyNumberFormat="1" applyFont="1" applyBorder="1" applyAlignment="1">
      <alignment horizontal="left" vertical="center"/>
    </xf>
    <xf numFmtId="164" fontId="6" fillId="0" borderId="57" xfId="0" applyNumberFormat="1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164" fontId="10" fillId="0" borderId="41" xfId="0" applyNumberFormat="1" applyFont="1" applyBorder="1" applyAlignment="1">
      <alignment horizontal="right" vertical="center"/>
    </xf>
    <xf numFmtId="164" fontId="10" fillId="0" borderId="62" xfId="0" applyNumberFormat="1" applyFont="1" applyBorder="1" applyAlignment="1">
      <alignment horizontal="right" vertical="center"/>
    </xf>
    <xf numFmtId="0" fontId="8" fillId="0" borderId="63" xfId="0" applyFont="1" applyBorder="1" applyAlignment="1">
      <alignment horizontal="center" vertical="center"/>
    </xf>
    <xf numFmtId="9" fontId="8" fillId="0" borderId="64" xfId="0" applyNumberFormat="1" applyFont="1" applyBorder="1" applyAlignment="1">
      <alignment horizontal="center" vertical="center"/>
    </xf>
    <xf numFmtId="164" fontId="10" fillId="0" borderId="65" xfId="0" applyNumberFormat="1" applyFont="1" applyBorder="1" applyAlignment="1">
      <alignment horizontal="right" vertical="center"/>
    </xf>
    <xf numFmtId="9" fontId="8" fillId="0" borderId="66" xfId="0" applyNumberFormat="1" applyFont="1" applyBorder="1" applyAlignment="1">
      <alignment horizontal="center" vertical="center"/>
    </xf>
    <xf numFmtId="164" fontId="10" fillId="0" borderId="67" xfId="0" applyNumberFormat="1" applyFont="1" applyBorder="1" applyAlignment="1">
      <alignment horizontal="right" vertical="center"/>
    </xf>
    <xf numFmtId="0" fontId="8" fillId="0" borderId="68" xfId="0" applyFont="1" applyBorder="1" applyAlignment="1">
      <alignment horizontal="center" vertical="center"/>
    </xf>
    <xf numFmtId="9" fontId="8" fillId="0" borderId="69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right" vertical="center"/>
    </xf>
    <xf numFmtId="9" fontId="8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9" fontId="9" fillId="0" borderId="4" xfId="0" applyNumberFormat="1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9" fontId="8" fillId="0" borderId="72" xfId="0" applyNumberFormat="1" applyFont="1" applyBorder="1" applyAlignment="1">
      <alignment horizontal="center" vertical="center"/>
    </xf>
    <xf numFmtId="164" fontId="10" fillId="0" borderId="42" xfId="0" applyNumberFormat="1" applyFont="1" applyBorder="1" applyAlignment="1">
      <alignment horizontal="right" vertical="center"/>
    </xf>
    <xf numFmtId="9" fontId="8" fillId="0" borderId="71" xfId="0" applyNumberFormat="1" applyFont="1" applyBorder="1" applyAlignment="1">
      <alignment horizontal="center" vertical="center"/>
    </xf>
    <xf numFmtId="164" fontId="26" fillId="0" borderId="70" xfId="0" applyNumberFormat="1" applyFont="1" applyBorder="1" applyAlignment="1">
      <alignment horizontal="right" vertical="center"/>
    </xf>
    <xf numFmtId="164" fontId="26" fillId="0" borderId="70" xfId="0" applyNumberFormat="1" applyFont="1" applyBorder="1" applyAlignment="1">
      <alignment horizontal="center" vertical="center"/>
    </xf>
    <xf numFmtId="9" fontId="8" fillId="0" borderId="60" xfId="0" applyNumberFormat="1" applyFont="1" applyBorder="1" applyAlignment="1">
      <alignment horizontal="center" vertical="center"/>
    </xf>
    <xf numFmtId="9" fontId="8" fillId="0" borderId="61" xfId="0" applyNumberFormat="1" applyFont="1" applyBorder="1" applyAlignment="1">
      <alignment horizontal="center" vertical="center"/>
    </xf>
    <xf numFmtId="9" fontId="8" fillId="0" borderId="75" xfId="0" applyNumberFormat="1" applyFont="1" applyBorder="1" applyAlignment="1">
      <alignment horizontal="center" vertical="center"/>
    </xf>
    <xf numFmtId="164" fontId="10" fillId="0" borderId="76" xfId="0" applyNumberFormat="1" applyFont="1" applyBorder="1" applyAlignment="1">
      <alignment horizontal="right" vertical="center"/>
    </xf>
    <xf numFmtId="164" fontId="10" fillId="0" borderId="77" xfId="0" applyNumberFormat="1" applyFont="1" applyBorder="1" applyAlignment="1">
      <alignment horizontal="right" vertical="center"/>
    </xf>
    <xf numFmtId="164" fontId="10" fillId="0" borderId="78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8" fillId="0" borderId="75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0" fillId="3" borderId="76" xfId="0" applyFont="1" applyFill="1" applyBorder="1" applyAlignment="1">
      <alignment horizontal="left"/>
    </xf>
    <xf numFmtId="0" fontId="10" fillId="3" borderId="77" xfId="0" applyFont="1" applyFill="1" applyBorder="1" applyAlignment="1">
      <alignment horizontal="left"/>
    </xf>
    <xf numFmtId="0" fontId="10" fillId="3" borderId="78" xfId="0" applyFont="1" applyFill="1" applyBorder="1" applyAlignment="1">
      <alignment horizontal="left"/>
    </xf>
    <xf numFmtId="0" fontId="10" fillId="3" borderId="58" xfId="0" applyFont="1" applyFill="1" applyBorder="1" applyAlignment="1">
      <alignment horizontal="left"/>
    </xf>
    <xf numFmtId="0" fontId="10" fillId="3" borderId="59" xfId="0" applyFont="1" applyFill="1" applyBorder="1" applyAlignment="1">
      <alignment horizontal="left"/>
    </xf>
    <xf numFmtId="0" fontId="10" fillId="3" borderId="57" xfId="0" applyFont="1" applyFill="1" applyBorder="1" applyAlignment="1">
      <alignment horizontal="left"/>
    </xf>
    <xf numFmtId="0" fontId="8" fillId="0" borderId="59" xfId="0" applyFont="1" applyBorder="1" applyAlignment="1">
      <alignment horizontal="center" vertical="center"/>
    </xf>
    <xf numFmtId="0" fontId="10" fillId="3" borderId="82" xfId="0" applyFont="1" applyFill="1" applyBorder="1" applyAlignment="1">
      <alignment horizontal="left"/>
    </xf>
    <xf numFmtId="0" fontId="9" fillId="0" borderId="4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9" fontId="8" fillId="0" borderId="83" xfId="1" applyFont="1" applyBorder="1" applyAlignment="1">
      <alignment horizontal="center" vertical="center"/>
    </xf>
    <xf numFmtId="9" fontId="8" fillId="0" borderId="84" xfId="1" applyFont="1" applyBorder="1" applyAlignment="1">
      <alignment horizontal="center" vertical="center"/>
    </xf>
    <xf numFmtId="9" fontId="8" fillId="0" borderId="85" xfId="1" applyFont="1" applyBorder="1" applyAlignment="1">
      <alignment horizontal="center" vertical="center"/>
    </xf>
    <xf numFmtId="9" fontId="9" fillId="0" borderId="85" xfId="1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9" fontId="9" fillId="0" borderId="85" xfId="0" applyNumberFormat="1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9" fontId="8" fillId="0" borderId="57" xfId="0" applyNumberFormat="1" applyFont="1" applyBorder="1" applyAlignment="1">
      <alignment horizontal="center" vertical="center"/>
    </xf>
    <xf numFmtId="9" fontId="8" fillId="0" borderId="58" xfId="0" applyNumberFormat="1" applyFont="1" applyBorder="1" applyAlignment="1">
      <alignment horizontal="center" vertical="center"/>
    </xf>
    <xf numFmtId="9" fontId="8" fillId="0" borderId="59" xfId="0" applyNumberFormat="1" applyFont="1" applyBorder="1" applyAlignment="1">
      <alignment horizontal="center" vertical="center"/>
    </xf>
    <xf numFmtId="0" fontId="10" fillId="0" borderId="58" xfId="0" applyFont="1" applyBorder="1" applyAlignment="1">
      <alignment vertical="center"/>
    </xf>
    <xf numFmtId="0" fontId="10" fillId="0" borderId="59" xfId="0" applyFont="1" applyBorder="1" applyAlignment="1">
      <alignment vertical="center"/>
    </xf>
    <xf numFmtId="0" fontId="26" fillId="3" borderId="45" xfId="0" applyFont="1" applyFill="1" applyBorder="1" applyAlignment="1">
      <alignment horizontal="center"/>
    </xf>
    <xf numFmtId="9" fontId="9" fillId="0" borderId="47" xfId="1" applyFont="1" applyBorder="1" applyAlignment="1">
      <alignment horizontal="center" vertical="center"/>
    </xf>
    <xf numFmtId="0" fontId="18" fillId="11" borderId="45" xfId="0" applyFont="1" applyFill="1" applyBorder="1" applyAlignment="1">
      <alignment horizontal="center" vertical="center"/>
    </xf>
    <xf numFmtId="0" fontId="18" fillId="11" borderId="5" xfId="0" applyFont="1" applyFill="1" applyBorder="1" applyAlignment="1">
      <alignment horizontal="center" vertical="center"/>
    </xf>
    <xf numFmtId="0" fontId="20" fillId="11" borderId="13" xfId="0" applyFont="1" applyFill="1" applyBorder="1" applyAlignment="1">
      <alignment horizontal="center" vertical="center"/>
    </xf>
    <xf numFmtId="0" fontId="18" fillId="11" borderId="16" xfId="0" applyFont="1" applyFill="1" applyBorder="1" applyAlignment="1">
      <alignment horizontal="center" vertical="center"/>
    </xf>
    <xf numFmtId="0" fontId="18" fillId="11" borderId="17" xfId="0" applyFont="1" applyFill="1" applyBorder="1" applyAlignment="1">
      <alignment horizontal="center" vertical="center"/>
    </xf>
    <xf numFmtId="0" fontId="18" fillId="11" borderId="18" xfId="0" applyFont="1" applyFill="1" applyBorder="1" applyAlignment="1">
      <alignment horizontal="center" vertical="center"/>
    </xf>
    <xf numFmtId="0" fontId="18" fillId="11" borderId="7" xfId="0" applyFont="1" applyFill="1" applyBorder="1" applyAlignment="1">
      <alignment horizontal="center" vertical="center"/>
    </xf>
    <xf numFmtId="0" fontId="18" fillId="11" borderId="37" xfId="0" applyFont="1" applyFill="1" applyBorder="1" applyAlignment="1">
      <alignment horizontal="center" vertical="center"/>
    </xf>
    <xf numFmtId="0" fontId="19" fillId="11" borderId="38" xfId="0" applyFont="1" applyFill="1" applyBorder="1" applyAlignment="1">
      <alignment horizontal="center" vertical="center"/>
    </xf>
    <xf numFmtId="0" fontId="19" fillId="11" borderId="37" xfId="0" applyFont="1" applyFill="1" applyBorder="1" applyAlignment="1">
      <alignment horizontal="center" vertical="center"/>
    </xf>
    <xf numFmtId="0" fontId="18" fillId="11" borderId="38" xfId="0" applyFont="1" applyFill="1" applyBorder="1" applyAlignment="1">
      <alignment horizontal="center" vertical="center"/>
    </xf>
    <xf numFmtId="0" fontId="18" fillId="11" borderId="40" xfId="0" applyFont="1" applyFill="1" applyBorder="1" applyAlignment="1">
      <alignment horizontal="center" vertical="center"/>
    </xf>
    <xf numFmtId="0" fontId="9" fillId="11" borderId="40" xfId="0" applyFont="1" applyFill="1" applyBorder="1" applyAlignment="1">
      <alignment horizontal="center" vertical="center"/>
    </xf>
    <xf numFmtId="0" fontId="9" fillId="11" borderId="37" xfId="0" applyFont="1" applyFill="1" applyBorder="1" applyAlignment="1">
      <alignment horizontal="center" vertical="center"/>
    </xf>
    <xf numFmtId="0" fontId="9" fillId="10" borderId="45" xfId="0" applyFont="1" applyFill="1" applyBorder="1" applyAlignment="1">
      <alignment horizontal="center" vertical="center"/>
    </xf>
    <xf numFmtId="0" fontId="9" fillId="10" borderId="57" xfId="0" applyFont="1" applyFill="1" applyBorder="1" applyAlignment="1">
      <alignment horizontal="center" vertical="center"/>
    </xf>
    <xf numFmtId="0" fontId="6" fillId="8" borderId="43" xfId="0" applyFont="1" applyFill="1" applyBorder="1"/>
    <xf numFmtId="0" fontId="7" fillId="2" borderId="41" xfId="0" applyFont="1" applyFill="1" applyBorder="1" applyAlignment="1">
      <alignment horizontal="left" vertical="center" wrapText="1"/>
    </xf>
    <xf numFmtId="0" fontId="16" fillId="8" borderId="44" xfId="0" applyFont="1" applyFill="1" applyBorder="1" applyAlignment="1">
      <alignment horizontal="left" wrapText="1"/>
    </xf>
    <xf numFmtId="0" fontId="6" fillId="8" borderId="43" xfId="0" applyFont="1" applyFill="1" applyBorder="1" applyAlignment="1">
      <alignment horizontal="left"/>
    </xf>
    <xf numFmtId="0" fontId="22" fillId="13" borderId="44" xfId="0" applyFont="1" applyFill="1" applyBorder="1"/>
    <xf numFmtId="0" fontId="14" fillId="12" borderId="1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13" borderId="2" xfId="0" applyFont="1" applyFill="1" applyBorder="1" applyAlignment="1">
      <alignment horizontal="center"/>
    </xf>
    <xf numFmtId="0" fontId="15" fillId="13" borderId="4" xfId="0" applyFont="1" applyFill="1" applyBorder="1" applyAlignment="1">
      <alignment horizontal="center"/>
    </xf>
    <xf numFmtId="0" fontId="15" fillId="13" borderId="0" xfId="0" applyFont="1" applyFill="1" applyAlignment="1">
      <alignment horizontal="center"/>
    </xf>
    <xf numFmtId="0" fontId="11" fillId="4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4" fillId="14" borderId="4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center" vertical="center"/>
    </xf>
    <xf numFmtId="0" fontId="37" fillId="3" borderId="4" xfId="0" applyFont="1" applyFill="1" applyBorder="1" applyAlignment="1">
      <alignment horizontal="center" vertical="center"/>
    </xf>
    <xf numFmtId="166" fontId="37" fillId="3" borderId="4" xfId="0" applyNumberFormat="1" applyFont="1" applyFill="1" applyBorder="1" applyAlignment="1">
      <alignment horizontal="center" vertical="center"/>
    </xf>
    <xf numFmtId="14" fontId="37" fillId="3" borderId="4" xfId="0" applyNumberFormat="1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166" fontId="37" fillId="0" borderId="4" xfId="0" applyNumberFormat="1" applyFont="1" applyBorder="1" applyAlignment="1">
      <alignment horizontal="center" vertical="center"/>
    </xf>
    <xf numFmtId="0" fontId="37" fillId="0" borderId="4" xfId="0" applyFont="1" applyBorder="1" applyAlignment="1">
      <alignment horizontal="center"/>
    </xf>
    <xf numFmtId="0" fontId="39" fillId="13" borderId="57" xfId="0" applyFont="1" applyFill="1" applyBorder="1" applyAlignment="1">
      <alignment horizontal="center"/>
    </xf>
    <xf numFmtId="0" fontId="40" fillId="0" borderId="41" xfId="0" applyFont="1" applyBorder="1" applyAlignment="1">
      <alignment horizontal="center" vertical="center"/>
    </xf>
    <xf numFmtId="0" fontId="2" fillId="0" borderId="43" xfId="0" applyFont="1" applyBorder="1"/>
    <xf numFmtId="0" fontId="27" fillId="0" borderId="43" xfId="0" applyFont="1" applyBorder="1"/>
    <xf numFmtId="0" fontId="0" fillId="0" borderId="43" xfId="0" applyBorder="1"/>
    <xf numFmtId="0" fontId="0" fillId="0" borderId="44" xfId="0" applyBorder="1"/>
    <xf numFmtId="0" fontId="37" fillId="0" borderId="0" xfId="0" applyFont="1"/>
    <xf numFmtId="0" fontId="41" fillId="0" borderId="0" xfId="0" applyFont="1" applyAlignment="1">
      <alignment horizontal="left"/>
    </xf>
    <xf numFmtId="0" fontId="43" fillId="13" borderId="0" xfId="0" applyFont="1" applyFill="1"/>
    <xf numFmtId="0" fontId="0" fillId="0" borderId="0" xfId="0" applyAlignment="1">
      <alignment horizontal="center"/>
    </xf>
    <xf numFmtId="0" fontId="34" fillId="15" borderId="4" xfId="0" applyFont="1" applyFill="1" applyBorder="1" applyAlignment="1">
      <alignment horizontal="center" vertical="center" wrapText="1"/>
    </xf>
    <xf numFmtId="0" fontId="15" fillId="16" borderId="0" xfId="0" applyFont="1" applyFill="1" applyAlignment="1">
      <alignment horizontal="center"/>
    </xf>
    <xf numFmtId="0" fontId="43" fillId="13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37" fillId="0" borderId="53" xfId="0" applyFont="1" applyBorder="1" applyAlignment="1">
      <alignment horizontal="center"/>
    </xf>
    <xf numFmtId="0" fontId="34" fillId="14" borderId="86" xfId="0" applyFont="1" applyFill="1" applyBorder="1" applyAlignment="1">
      <alignment horizontal="center" vertical="center" wrapText="1"/>
    </xf>
    <xf numFmtId="0" fontId="34" fillId="14" borderId="87" xfId="0" applyFont="1" applyFill="1" applyBorder="1" applyAlignment="1">
      <alignment horizontal="center" vertical="center" wrapText="1"/>
    </xf>
    <xf numFmtId="0" fontId="34" fillId="14" borderId="87" xfId="0" applyFont="1" applyFill="1" applyBorder="1" applyAlignment="1">
      <alignment horizontal="center" vertical="center"/>
    </xf>
    <xf numFmtId="0" fontId="34" fillId="14" borderId="88" xfId="0" applyFont="1" applyFill="1" applyBorder="1" applyAlignment="1">
      <alignment horizontal="center" vertical="center" wrapText="1"/>
    </xf>
    <xf numFmtId="170" fontId="35" fillId="3" borderId="89" xfId="2" applyNumberFormat="1" applyFont="1" applyFill="1" applyBorder="1" applyAlignment="1" applyProtection="1">
      <alignment horizontal="center" vertical="center"/>
      <protection locked="0" hidden="1"/>
    </xf>
    <xf numFmtId="0" fontId="37" fillId="3" borderId="90" xfId="0" applyFont="1" applyFill="1" applyBorder="1" applyAlignment="1">
      <alignment horizontal="center" vertical="center"/>
    </xf>
    <xf numFmtId="170" fontId="35" fillId="3" borderId="91" xfId="2" applyNumberFormat="1" applyFont="1" applyFill="1" applyBorder="1" applyAlignment="1" applyProtection="1">
      <alignment horizontal="center" vertical="center"/>
      <protection locked="0" hidden="1"/>
    </xf>
    <xf numFmtId="0" fontId="37" fillId="3" borderId="92" xfId="0" applyFont="1" applyFill="1" applyBorder="1" applyAlignment="1">
      <alignment horizontal="center" vertical="center"/>
    </xf>
    <xf numFmtId="166" fontId="37" fillId="3" borderId="92" xfId="0" applyNumberFormat="1" applyFont="1" applyFill="1" applyBorder="1" applyAlignment="1">
      <alignment horizontal="center" vertical="center"/>
    </xf>
    <xf numFmtId="0" fontId="37" fillId="3" borderId="93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indent="2"/>
    </xf>
    <xf numFmtId="0" fontId="14" fillId="12" borderId="4" xfId="0" applyFont="1" applyFill="1" applyBorder="1" applyAlignment="1">
      <alignment horizontal="left" vertical="center" indent="2"/>
    </xf>
    <xf numFmtId="0" fontId="15" fillId="13" borderId="4" xfId="0" applyFont="1" applyFill="1" applyBorder="1" applyAlignment="1">
      <alignment horizontal="left" indent="2"/>
    </xf>
    <xf numFmtId="0" fontId="9" fillId="6" borderId="4" xfId="0" applyFont="1" applyFill="1" applyBorder="1" applyAlignment="1">
      <alignment horizontal="left" vertical="center" indent="2"/>
    </xf>
    <xf numFmtId="0" fontId="34" fillId="14" borderId="87" xfId="0" applyFont="1" applyFill="1" applyBorder="1" applyAlignment="1">
      <alignment horizontal="left" vertical="center" wrapText="1" indent="2"/>
    </xf>
    <xf numFmtId="168" fontId="35" fillId="3" borderId="4" xfId="2" applyFont="1" applyFill="1" applyAlignment="1" applyProtection="1">
      <alignment horizontal="left" vertical="center" indent="2"/>
      <protection locked="0" hidden="1"/>
    </xf>
    <xf numFmtId="168" fontId="35" fillId="3" borderId="4" xfId="2" applyFont="1" applyFill="1" applyAlignment="1" applyProtection="1">
      <alignment horizontal="left" vertical="center" wrapText="1" indent="2"/>
      <protection locked="0" hidden="1"/>
    </xf>
    <xf numFmtId="168" fontId="38" fillId="3" borderId="4" xfId="2" applyFont="1" applyFill="1" applyAlignment="1" applyProtection="1">
      <alignment horizontal="left" vertical="center" indent="2"/>
      <protection locked="0" hidden="1"/>
    </xf>
    <xf numFmtId="168" fontId="37" fillId="3" borderId="4" xfId="2" applyFont="1" applyFill="1" applyAlignment="1" applyProtection="1">
      <alignment horizontal="left" vertical="center" indent="2"/>
      <protection locked="0" hidden="1"/>
    </xf>
    <xf numFmtId="168" fontId="36" fillId="3" borderId="4" xfId="2" applyFont="1" applyFill="1" applyAlignment="1" applyProtection="1">
      <alignment horizontal="left" vertical="center" indent="2"/>
      <protection locked="0" hidden="1"/>
    </xf>
    <xf numFmtId="0" fontId="37" fillId="3" borderId="4" xfId="0" applyFont="1" applyFill="1" applyBorder="1" applyAlignment="1">
      <alignment horizontal="left" indent="2"/>
    </xf>
    <xf numFmtId="0" fontId="37" fillId="3" borderId="4" xfId="0" applyFont="1" applyFill="1" applyBorder="1" applyAlignment="1">
      <alignment horizontal="left" vertical="center" indent="2"/>
    </xf>
    <xf numFmtId="0" fontId="37" fillId="3" borderId="92" xfId="0" applyFont="1" applyFill="1" applyBorder="1" applyAlignment="1">
      <alignment horizontal="left" vertical="center" indent="2"/>
    </xf>
    <xf numFmtId="0" fontId="37" fillId="0" borderId="4" xfId="0" applyFont="1" applyBorder="1" applyAlignment="1">
      <alignment horizontal="left" vertical="center" indent="2"/>
    </xf>
    <xf numFmtId="0" fontId="24" fillId="18" borderId="43" xfId="0" applyFont="1" applyFill="1" applyBorder="1"/>
    <xf numFmtId="0" fontId="24" fillId="18" borderId="42" xfId="0" applyFont="1" applyFill="1" applyBorder="1"/>
    <xf numFmtId="0" fontId="0" fillId="19" borderId="0" xfId="0" applyFill="1"/>
    <xf numFmtId="0" fontId="6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center" vertical="center"/>
    </xf>
    <xf numFmtId="0" fontId="17" fillId="3" borderId="4" xfId="0" applyFont="1" applyFill="1" applyBorder="1" applyAlignment="1">
      <alignment horizontal="left"/>
    </xf>
    <xf numFmtId="0" fontId="2" fillId="0" borderId="4" xfId="0" applyFont="1" applyBorder="1" applyAlignment="1">
      <alignment vertical="center"/>
    </xf>
    <xf numFmtId="0" fontId="34" fillId="20" borderId="87" xfId="0" applyFont="1" applyFill="1" applyBorder="1" applyAlignment="1">
      <alignment horizontal="center" vertical="center" wrapText="1"/>
    </xf>
    <xf numFmtId="0" fontId="42" fillId="0" borderId="49" xfId="0" applyFont="1" applyBorder="1" applyAlignment="1">
      <alignment horizontal="left" vertical="center" indent="1"/>
    </xf>
    <xf numFmtId="0" fontId="42" fillId="0" borderId="52" xfId="0" applyFont="1" applyBorder="1" applyAlignment="1">
      <alignment horizontal="left" vertical="center" indent="1"/>
    </xf>
    <xf numFmtId="0" fontId="42" fillId="0" borderId="51" xfId="0" applyFont="1" applyBorder="1" applyAlignment="1">
      <alignment horizontal="center" vertical="center"/>
    </xf>
    <xf numFmtId="9" fontId="42" fillId="17" borderId="53" xfId="0" applyNumberFormat="1" applyFont="1" applyFill="1" applyBorder="1" applyAlignment="1">
      <alignment horizontal="center" vertical="center"/>
    </xf>
    <xf numFmtId="169" fontId="42" fillId="17" borderId="53" xfId="3" applyNumberFormat="1" applyFont="1" applyFill="1" applyBorder="1" applyAlignment="1">
      <alignment horizontal="center" vertical="center"/>
    </xf>
    <xf numFmtId="0" fontId="37" fillId="0" borderId="4" xfId="0" applyFont="1" applyBorder="1"/>
    <xf numFmtId="0" fontId="41" fillId="0" borderId="4" xfId="0" applyFont="1" applyBorder="1" applyAlignment="1">
      <alignment horizontal="left"/>
    </xf>
    <xf numFmtId="0" fontId="44" fillId="0" borderId="0" xfId="0" applyFont="1" applyAlignment="1">
      <alignment horizontal="left" vertical="center"/>
    </xf>
    <xf numFmtId="0" fontId="42" fillId="0" borderId="52" xfId="0" applyFont="1" applyBorder="1" applyAlignment="1">
      <alignment horizontal="left"/>
    </xf>
    <xf numFmtId="0" fontId="2" fillId="3" borderId="59" xfId="0" applyFont="1" applyFill="1" applyBorder="1" applyAlignment="1">
      <alignment horizontal="left"/>
    </xf>
    <xf numFmtId="0" fontId="42" fillId="0" borderId="53" xfId="0" applyFont="1" applyBorder="1" applyAlignment="1">
      <alignment horizontal="center" vertical="center"/>
    </xf>
    <xf numFmtId="166" fontId="37" fillId="8" borderId="4" xfId="0" applyNumberFormat="1" applyFont="1" applyFill="1" applyBorder="1" applyAlignment="1">
      <alignment horizontal="center" vertical="center"/>
    </xf>
    <xf numFmtId="0" fontId="45" fillId="21" borderId="94" xfId="0" applyFont="1" applyFill="1" applyBorder="1" applyAlignment="1">
      <alignment horizontal="left" vertical="center" indent="1"/>
    </xf>
    <xf numFmtId="169" fontId="45" fillId="21" borderId="95" xfId="0" applyNumberFormat="1" applyFont="1" applyFill="1" applyBorder="1" applyAlignment="1">
      <alignment horizontal="center"/>
    </xf>
    <xf numFmtId="166" fontId="37" fillId="8" borderId="92" xfId="0" applyNumberFormat="1" applyFont="1" applyFill="1" applyBorder="1" applyAlignment="1">
      <alignment horizontal="center" vertical="center"/>
    </xf>
    <xf numFmtId="0" fontId="46" fillId="0" borderId="4" xfId="0" applyFont="1" applyBorder="1" applyAlignment="1">
      <alignment vertical="center"/>
    </xf>
    <xf numFmtId="0" fontId="46" fillId="0" borderId="0" xfId="0" applyFont="1" applyAlignment="1">
      <alignment vertical="center"/>
    </xf>
    <xf numFmtId="0" fontId="24" fillId="0" borderId="0" xfId="0" applyFont="1"/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1" fillId="0" borderId="42" xfId="0" applyFont="1" applyBorder="1" applyAlignment="1">
      <alignment horizontal="center" vertical="center"/>
    </xf>
    <xf numFmtId="0" fontId="32" fillId="0" borderId="44" xfId="0" applyFont="1" applyBorder="1"/>
    <xf numFmtId="0" fontId="0" fillId="0" borderId="4" xfId="0" applyBorder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0" fontId="3" fillId="3" borderId="4" xfId="0" applyFont="1" applyFill="1" applyBorder="1"/>
    <xf numFmtId="0" fontId="8" fillId="0" borderId="45" xfId="0" applyFont="1" applyBorder="1" applyAlignment="1">
      <alignment horizontal="center" vertical="center"/>
    </xf>
    <xf numFmtId="0" fontId="3" fillId="0" borderId="46" xfId="0" applyFont="1" applyBorder="1"/>
    <xf numFmtId="0" fontId="3" fillId="0" borderId="47" xfId="0" applyFont="1" applyBorder="1"/>
    <xf numFmtId="0" fontId="18" fillId="11" borderId="9" xfId="0" applyFont="1" applyFill="1" applyBorder="1" applyAlignment="1">
      <alignment horizontal="center" vertical="center"/>
    </xf>
    <xf numFmtId="0" fontId="13" fillId="11" borderId="8" xfId="0" applyFont="1" applyFill="1" applyBorder="1"/>
    <xf numFmtId="0" fontId="18" fillId="11" borderId="39" xfId="0" applyFont="1" applyFill="1" applyBorder="1" applyAlignment="1">
      <alignment horizontal="center" vertical="center"/>
    </xf>
    <xf numFmtId="0" fontId="13" fillId="11" borderId="11" xfId="0" applyFont="1" applyFill="1" applyBorder="1"/>
    <xf numFmtId="0" fontId="13" fillId="11" borderId="12" xfId="0" applyFont="1" applyFill="1" applyBorder="1"/>
    <xf numFmtId="0" fontId="8" fillId="9" borderId="49" xfId="0" applyFont="1" applyFill="1" applyBorder="1" applyAlignment="1">
      <alignment horizontal="center" vertical="center"/>
    </xf>
    <xf numFmtId="0" fontId="3" fillId="10" borderId="50" xfId="0" applyFont="1" applyFill="1" applyBorder="1"/>
    <xf numFmtId="0" fontId="3" fillId="10" borderId="51" xfId="0" applyFont="1" applyFill="1" applyBorder="1"/>
    <xf numFmtId="0" fontId="3" fillId="10" borderId="52" xfId="0" applyFont="1" applyFill="1" applyBorder="1"/>
    <xf numFmtId="0" fontId="0" fillId="10" borderId="4" xfId="0" applyFill="1" applyBorder="1"/>
    <xf numFmtId="0" fontId="0" fillId="10" borderId="53" xfId="0" applyFill="1" applyBorder="1"/>
    <xf numFmtId="0" fontId="3" fillId="10" borderId="54" xfId="0" applyFont="1" applyFill="1" applyBorder="1"/>
    <xf numFmtId="0" fontId="0" fillId="10" borderId="48" xfId="0" applyFill="1" applyBorder="1"/>
    <xf numFmtId="0" fontId="0" fillId="10" borderId="55" xfId="0" applyFill="1" applyBorder="1"/>
    <xf numFmtId="0" fontId="18" fillId="11" borderId="10" xfId="0" applyFont="1" applyFill="1" applyBorder="1" applyAlignment="1">
      <alignment horizontal="center" vertical="center"/>
    </xf>
    <xf numFmtId="0" fontId="2" fillId="8" borderId="43" xfId="0" applyFont="1" applyFill="1" applyBorder="1" applyAlignment="1">
      <alignment horizontal="left" indent="1"/>
    </xf>
    <xf numFmtId="0" fontId="17" fillId="8" borderId="43" xfId="0" applyFont="1" applyFill="1" applyBorder="1" applyAlignment="1">
      <alignment horizontal="left" indent="1"/>
    </xf>
  </cellXfs>
  <cellStyles count="4">
    <cellStyle name="Currency" xfId="3" builtinId="4"/>
    <cellStyle name="Excel Built-in Normal" xfId="2" xr:uid="{DB00BE8A-4C8F-4313-A869-6A491529F3DB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000000"/>
                </a:solidFill>
                <a:latin typeface="Calibri"/>
              </a:defRPr>
            </a:pPr>
            <a:r>
              <a:rPr lang="pt-BR" sz="1200"/>
              <a:t>Renda Estimada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8.1028902681958823E-2"/>
          <c:y val="0.15714009748886795"/>
          <c:w val="0.48390862588757355"/>
          <c:h val="0.7559622978907956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7E05-49C3-A00B-AAA22E0E0680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7E05-49C3-A00B-AAA22E0E0680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7E05-49C3-A00B-AAA22E0E0680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7E05-49C3-A00B-AAA22E0E0680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7E05-49C3-A00B-AAA22E0E0680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B-7E05-49C3-A00B-AAA22E0E0680}"/>
              </c:ext>
            </c:extLst>
          </c:dPt>
          <c:dPt>
            <c:idx val="6"/>
            <c:bubble3D val="0"/>
            <c:spPr>
              <a:solidFill>
                <a:srgbClr val="84A7D1"/>
              </a:solidFill>
            </c:spPr>
            <c:extLst>
              <c:ext xmlns:c16="http://schemas.microsoft.com/office/drawing/2014/chart" uri="{C3380CC4-5D6E-409C-BE32-E72D297353CC}">
                <c16:uniqueId val="{0000000D-7E05-49C3-A00B-AAA22E0E0680}"/>
              </c:ext>
            </c:extLst>
          </c:dPt>
          <c:dPt>
            <c:idx val="7"/>
            <c:bubble3D val="0"/>
            <c:spPr>
              <a:solidFill>
                <a:srgbClr val="D38582"/>
              </a:solidFill>
            </c:spPr>
            <c:extLst>
              <c:ext xmlns:c16="http://schemas.microsoft.com/office/drawing/2014/chart" uri="{C3380CC4-5D6E-409C-BE32-E72D297353CC}">
                <c16:uniqueId val="{0000000F-7E05-49C3-A00B-AAA22E0E0680}"/>
              </c:ext>
            </c:extLst>
          </c:dPt>
          <c:dPt>
            <c:idx val="8"/>
            <c:bubble3D val="0"/>
            <c:spPr>
              <a:solidFill>
                <a:srgbClr val="B9CF8B"/>
              </a:solidFill>
            </c:spPr>
            <c:extLst>
              <c:ext xmlns:c16="http://schemas.microsoft.com/office/drawing/2014/chart" uri="{C3380CC4-5D6E-409C-BE32-E72D297353CC}">
                <c16:uniqueId val="{00000011-7E05-49C3-A00B-AAA22E0E0680}"/>
              </c:ext>
            </c:extLst>
          </c:dPt>
          <c:dPt>
            <c:idx val="9"/>
            <c:bubble3D val="0"/>
            <c:spPr>
              <a:solidFill>
                <a:srgbClr val="A693BE"/>
              </a:solidFill>
            </c:spPr>
            <c:extLst>
              <c:ext xmlns:c16="http://schemas.microsoft.com/office/drawing/2014/chart" uri="{C3380CC4-5D6E-409C-BE32-E72D297353CC}">
                <c16:uniqueId val="{00000013-7E05-49C3-A00B-AAA22E0E0680}"/>
              </c:ext>
            </c:extLst>
          </c:dPt>
          <c:dPt>
            <c:idx val="10"/>
            <c:bubble3D val="0"/>
            <c:spPr>
              <a:solidFill>
                <a:srgbClr val="81C5D7"/>
              </a:solidFill>
            </c:spPr>
            <c:extLst>
              <c:ext xmlns:c16="http://schemas.microsoft.com/office/drawing/2014/chart" uri="{C3380CC4-5D6E-409C-BE32-E72D297353CC}">
                <c16:uniqueId val="{00000015-7E05-49C3-A00B-AAA22E0E0680}"/>
              </c:ext>
            </c:extLst>
          </c:dPt>
          <c:dPt>
            <c:idx val="11"/>
            <c:bubble3D val="0"/>
            <c:spPr>
              <a:solidFill>
                <a:srgbClr val="F9B67E"/>
              </a:solidFill>
            </c:spPr>
            <c:extLst>
              <c:ext xmlns:c16="http://schemas.microsoft.com/office/drawing/2014/chart" uri="{C3380CC4-5D6E-409C-BE32-E72D297353CC}">
                <c16:uniqueId val="{00000017-7E05-49C3-A00B-AAA22E0E0680}"/>
              </c:ext>
            </c:extLst>
          </c:dPt>
          <c:dPt>
            <c:idx val="12"/>
            <c:bubble3D val="0"/>
            <c:spPr>
              <a:solidFill>
                <a:srgbClr val="B9CDE5"/>
              </a:solidFill>
            </c:spPr>
            <c:extLst>
              <c:ext xmlns:c16="http://schemas.microsoft.com/office/drawing/2014/chart" uri="{C3380CC4-5D6E-409C-BE32-E72D297353CC}">
                <c16:uniqueId val="{00000019-7E05-49C3-A00B-AAA22E0E0680}"/>
              </c:ext>
            </c:extLst>
          </c:dPt>
          <c:dPt>
            <c:idx val="13"/>
            <c:bubble3D val="0"/>
            <c:spPr>
              <a:solidFill>
                <a:srgbClr val="E6B9B8"/>
              </a:solidFill>
            </c:spPr>
            <c:extLst>
              <c:ext xmlns:c16="http://schemas.microsoft.com/office/drawing/2014/chart" uri="{C3380CC4-5D6E-409C-BE32-E72D297353CC}">
                <c16:uniqueId val="{0000001B-7E05-49C3-A00B-AAA22E0E0680}"/>
              </c:ext>
            </c:extLst>
          </c:dPt>
          <c:dPt>
            <c:idx val="14"/>
            <c:bubble3D val="0"/>
            <c:spPr>
              <a:solidFill>
                <a:srgbClr val="D7E4BD"/>
              </a:solidFill>
            </c:spPr>
            <c:extLst>
              <c:ext xmlns:c16="http://schemas.microsoft.com/office/drawing/2014/chart" uri="{C3380CC4-5D6E-409C-BE32-E72D297353CC}">
                <c16:uniqueId val="{0000001D-7E05-49C3-A00B-AAA22E0E0680}"/>
              </c:ext>
            </c:extLst>
          </c:dPt>
          <c:dLbls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E05-49C3-A00B-AAA22E0E068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E05-49C3-A00B-AAA22E0E068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E05-49C3-A00B-AAA22E0E068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E05-49C3-A00B-AAA22E0E068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E05-49C3-A00B-AAA22E0E068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E05-49C3-A00B-AAA22E0E068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E05-49C3-A00B-AAA22E0E06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Estatísticas!$B$13:$B$20</c:f>
              <c:strCache>
                <c:ptCount val="8"/>
                <c:pt idx="0">
                  <c:v>Até R$ 5.000</c:v>
                </c:pt>
                <c:pt idx="1">
                  <c:v>R$5.001 à R$10.000</c:v>
                </c:pt>
                <c:pt idx="2">
                  <c:v>R$10.001 à R$15.000</c:v>
                </c:pt>
                <c:pt idx="3">
                  <c:v>R$15.001 à R$20.000</c:v>
                </c:pt>
                <c:pt idx="4">
                  <c:v>R$20.001 à R$30.000 </c:v>
                </c:pt>
                <c:pt idx="5">
                  <c:v>R$30.001 à R$40.000 </c:v>
                </c:pt>
                <c:pt idx="6">
                  <c:v>R$40.001 à R$50.000 </c:v>
                </c:pt>
                <c:pt idx="7">
                  <c:v>Acima de R$50.001</c:v>
                </c:pt>
              </c:strCache>
            </c:strRef>
          </c:cat>
          <c:val>
            <c:numRef>
              <c:f>Estatísticas!$D$13:$D$20</c:f>
              <c:numCache>
                <c:formatCode>0%</c:formatCode>
                <c:ptCount val="8"/>
                <c:pt idx="0">
                  <c:v>0.43</c:v>
                </c:pt>
                <c:pt idx="1">
                  <c:v>0</c:v>
                </c:pt>
                <c:pt idx="2">
                  <c:v>0.215</c:v>
                </c:pt>
                <c:pt idx="3">
                  <c:v>0.1</c:v>
                </c:pt>
                <c:pt idx="4">
                  <c:v>0.115</c:v>
                </c:pt>
                <c:pt idx="5">
                  <c:v>0.13500000000000001</c:v>
                </c:pt>
                <c:pt idx="6">
                  <c:v>5.0000000000000001E-3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7E05-49C3-A00B-AAA22E0E0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sz="1100" b="1" i="0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Contato no último de 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D3-410B-A7B0-BE2CB1F99DC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D3-410B-A7B0-BE2CB1F99DC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D3-410B-A7B0-BE2CB1F99D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Estatísticas!$B$183:$B$185</c:f>
              <c:strCache>
                <c:ptCount val="3"/>
                <c:pt idx="0">
                  <c:v>Mais de 5 vezes</c:v>
                </c:pt>
                <c:pt idx="1">
                  <c:v>1 a 5 vezes</c:v>
                </c:pt>
                <c:pt idx="2">
                  <c:v>Nenhum contato</c:v>
                </c:pt>
              </c:strCache>
            </c:strRef>
          </c:cat>
          <c:val>
            <c:numRef>
              <c:f>Estatísticas!$D$183:$D$185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F-458A-ADE9-49FA2BFCCDE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860175805442258"/>
          <c:y val="0.39411307111329752"/>
          <c:w val="0.23022468931478182"/>
          <c:h val="0.265948446816949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pt-BR" sz="1200"/>
              <a:t>Sexo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3447572502598437"/>
          <c:y val="0.17526844008464201"/>
          <c:w val="0.43118356030140426"/>
          <c:h val="0.757176044707918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D0DB-42D8-BD18-FF34DF3285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D0DB-42D8-BD18-FF34DF32850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0DB-42D8-BD18-FF34DF32850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Estatísticas!$B$38:$B$39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Estatísticas!$D$38:$D$39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DB-42D8-BD18-FF34DF328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sz="1400" b="1" i="0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Calibri"/>
              </a:defRPr>
            </a:pPr>
            <a:r>
              <a:rPr lang="pt-BR"/>
              <a:t>Estado Civil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AF70-4ABD-9222-FABF3131F0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AF70-4ABD-9222-FABF3131F0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AF70-4ABD-9222-FABF3131F0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AF70-4ABD-9222-FABF3131F0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Estatísticas!$B$52:$B$55</c:f>
              <c:strCache>
                <c:ptCount val="4"/>
                <c:pt idx="0">
                  <c:v>Casado</c:v>
                </c:pt>
                <c:pt idx="1">
                  <c:v>Solteiro</c:v>
                </c:pt>
                <c:pt idx="2">
                  <c:v>Divorciado</c:v>
                </c:pt>
                <c:pt idx="3">
                  <c:v>Outro</c:v>
                </c:pt>
              </c:strCache>
            </c:strRef>
          </c:cat>
          <c:val>
            <c:numRef>
              <c:f>Estatísticas!$D$52:$D$55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70-4ABD-9222-FABF3131F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sz="1400" b="1" i="0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Estatísticas!$B$94</c:f>
              <c:strCache>
                <c:ptCount val="1"/>
                <c:pt idx="0">
                  <c:v>Até R$ 5.000</c:v>
                </c:pt>
              </c:strCache>
            </c:strRef>
          </c:tx>
          <c:spPr>
            <a:solidFill>
              <a:srgbClr val="436EA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1" i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Estatísticas!$C$94:$F$94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B6D8-4ECE-9A16-940EFFE8B64A}"/>
            </c:ext>
          </c:extLst>
        </c:ser>
        <c:ser>
          <c:idx val="1"/>
          <c:order val="1"/>
          <c:tx>
            <c:strRef>
              <c:f>Estatísticas!$B$95</c:f>
              <c:strCache>
                <c:ptCount val="1"/>
                <c:pt idx="0">
                  <c:v>R$5.001 à R$10.000</c:v>
                </c:pt>
              </c:strCache>
            </c:strRef>
          </c:tx>
          <c:spPr>
            <a:solidFill>
              <a:srgbClr val="A3444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1" i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Estatísticas!$C$95:$F$95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B6D8-4ECE-9A16-940EFFE8B64A}"/>
            </c:ext>
          </c:extLst>
        </c:ser>
        <c:ser>
          <c:idx val="2"/>
          <c:order val="2"/>
          <c:tx>
            <c:strRef>
              <c:f>Estatísticas!$B$96</c:f>
              <c:strCache>
                <c:ptCount val="1"/>
                <c:pt idx="0">
                  <c:v>R$10.001 à R$15.000</c:v>
                </c:pt>
              </c:strCache>
            </c:strRef>
          </c:tx>
          <c:spPr>
            <a:solidFill>
              <a:srgbClr val="849F4C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1" i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Estatísticas!$C$96:$F$96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B6D8-4ECE-9A16-940EFFE8B64A}"/>
            </c:ext>
          </c:extLst>
        </c:ser>
        <c:ser>
          <c:idx val="3"/>
          <c:order val="3"/>
          <c:tx>
            <c:strRef>
              <c:f>Estatísticas!$B$97</c:f>
              <c:strCache>
                <c:ptCount val="1"/>
                <c:pt idx="0">
                  <c:v>R$15.001 à R$20.000</c:v>
                </c:pt>
              </c:strCache>
            </c:strRef>
          </c:tx>
          <c:spPr>
            <a:solidFill>
              <a:srgbClr val="6D558A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1" i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Estatísticas!$C$97:$F$97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B6D8-4ECE-9A16-940EFFE8B64A}"/>
            </c:ext>
          </c:extLst>
        </c:ser>
        <c:ser>
          <c:idx val="4"/>
          <c:order val="4"/>
          <c:tx>
            <c:strRef>
              <c:f>Estatísticas!$B$98</c:f>
              <c:strCache>
                <c:ptCount val="1"/>
                <c:pt idx="0">
                  <c:v>R$20.001 à R$30.000 </c:v>
                </c:pt>
              </c:strCache>
            </c:strRef>
          </c:tx>
          <c:spPr>
            <a:solidFill>
              <a:srgbClr val="4092A8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1" i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Estatísticas!$C$98:$F$98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4-B6D8-4ECE-9A16-940EFFE8B64A}"/>
            </c:ext>
          </c:extLst>
        </c:ser>
        <c:ser>
          <c:idx val="5"/>
          <c:order val="5"/>
          <c:tx>
            <c:strRef>
              <c:f>Estatísticas!$B$99</c:f>
              <c:strCache>
                <c:ptCount val="1"/>
                <c:pt idx="0">
                  <c:v>R$30.001 à R$40.000 </c:v>
                </c:pt>
              </c:strCache>
            </c:strRef>
          </c:tx>
          <c:spPr>
            <a:solidFill>
              <a:srgbClr val="D2803C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1" i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Estatísticas!$C$99:$F$99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5-B6D8-4ECE-9A16-940EFFE8B64A}"/>
            </c:ext>
          </c:extLst>
        </c:ser>
        <c:ser>
          <c:idx val="6"/>
          <c:order val="6"/>
          <c:tx>
            <c:strRef>
              <c:f>Estatísticas!$B$100</c:f>
              <c:strCache>
                <c:ptCount val="1"/>
                <c:pt idx="0">
                  <c:v>R$40.001 à R$50.000 </c:v>
                </c:pt>
              </c:strCache>
            </c:strRef>
          </c:tx>
          <c:spPr>
            <a:solidFill>
              <a:srgbClr val="618EC4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1" i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Estatísticas!$C$100:$F$100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6-B6D8-4ECE-9A16-940EFFE8B64A}"/>
            </c:ext>
          </c:extLst>
        </c:ser>
        <c:ser>
          <c:idx val="7"/>
          <c:order val="7"/>
          <c:tx>
            <c:strRef>
              <c:f>Estatísticas!$B$101</c:f>
              <c:strCache>
                <c:ptCount val="1"/>
                <c:pt idx="0">
                  <c:v>Acima de R$50.001</c:v>
                </c:pt>
              </c:strCache>
            </c:strRef>
          </c:tx>
          <c:spPr>
            <a:solidFill>
              <a:srgbClr val="C6625F"/>
            </a:solidFill>
          </c:spPr>
          <c:invertIfNegative val="1"/>
          <c:val>
            <c:numRef>
              <c:f>Estatísticas!$C$101:$F$101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7-B6D8-4ECE-9A16-940EFFE8B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3449901"/>
        <c:axId val="875737016"/>
      </c:barChart>
      <c:catAx>
        <c:axId val="7134499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rich>
          </c:tx>
          <c:overlay val="0"/>
        </c:title>
        <c:majorTickMark val="cross"/>
        <c:minorTickMark val="cross"/>
        <c:tickLblPos val="nextTo"/>
        <c:txPr>
          <a:bodyPr/>
          <a:lstStyle/>
          <a:p>
            <a:pPr lvl="0">
              <a:defRPr sz="1400" b="1" i="0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875737016"/>
        <c:crosses val="autoZero"/>
        <c:auto val="1"/>
        <c:lblAlgn val="ctr"/>
        <c:lblOffset val="100"/>
        <c:noMultiLvlLbl val="1"/>
      </c:catAx>
      <c:valAx>
        <c:axId val="875737016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solidFill>
                <a:srgbClr val="CCCCCC"/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rich>
          </c:tx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713449901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sz="1400" b="1" i="0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Filhos</a:t>
            </a:r>
          </a:p>
        </c:rich>
      </c:tx>
      <c:layout>
        <c:manualLayout>
          <c:xMode val="edge"/>
          <c:yMode val="edge"/>
          <c:x val="0.3592022695109508"/>
          <c:y val="2.5111800239254158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646C-4D4F-A83D-C7AD975D57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646C-4D4F-A83D-C7AD975D57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Estatísticas!$B$118:$B$119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Estatísticas!$D$118:$D$119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6C-4D4F-A83D-C7AD975D57A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</c:spPr>
    </c:plotArea>
    <c:legend>
      <c:legendPos val="r"/>
      <c:layout>
        <c:manualLayout>
          <c:xMode val="edge"/>
          <c:yMode val="edge"/>
          <c:x val="0.796730621031708"/>
          <c:y val="0.41831777302491735"/>
          <c:w val="0.12039610771378179"/>
          <c:h val="0.19184558549711148"/>
        </c:manualLayout>
      </c:layout>
      <c:overlay val="0"/>
      <c:txPr>
        <a:bodyPr/>
        <a:lstStyle/>
        <a:p>
          <a:pPr lvl="0">
            <a:defRPr sz="1400" b="1" i="0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xMode val="edge"/>
          <c:yMode val="edge"/>
          <c:x val="0.16807611591375307"/>
          <c:y val="0.20354986627136107"/>
          <c:w val="0.4966451540753748"/>
          <c:h val="0.6931200260939636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6163-4DF8-893E-4F7089039F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6163-4DF8-893E-4F7089039F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6163-4DF8-893E-4F7089039F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Estatísticas!$B$133:$B$135</c:f>
              <c:strCache>
                <c:ptCount val="3"/>
                <c:pt idx="0">
                  <c:v>Ótima</c:v>
                </c:pt>
                <c:pt idx="1">
                  <c:v>Regular </c:v>
                </c:pt>
                <c:pt idx="2">
                  <c:v>Pouco Provavél </c:v>
                </c:pt>
              </c:strCache>
            </c:strRef>
          </c:cat>
          <c:val>
            <c:numRef>
              <c:f>Estatísticas!$D$133:$D$135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63-4DF8-893E-4F7089039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sz="1400" b="1" i="0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xMode val="edge"/>
          <c:yMode val="edge"/>
          <c:x val="0.20041535822959447"/>
          <c:y val="0.15131783901866541"/>
          <c:w val="0.47739763400069846"/>
          <c:h val="0.741773360680230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54AC-4ACB-88DC-084EA5B345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54AC-4ACB-88DC-084EA5B345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54AC-4ACB-88DC-084EA5B345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Estatísticas!$B$145:$B$147</c:f>
              <c:strCache>
                <c:ptCount val="3"/>
                <c:pt idx="0">
                  <c:v>Alta probabilidade</c:v>
                </c:pt>
                <c:pt idx="1">
                  <c:v>Média probabilidade</c:v>
                </c:pt>
                <c:pt idx="2">
                  <c:v>Baixa probabilidade</c:v>
                </c:pt>
              </c:strCache>
            </c:strRef>
          </c:cat>
          <c:val>
            <c:numRef>
              <c:f>Estatísticas!$D$145:$D$147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AC-4ACB-88DC-084EA5B34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</c:spPr>
    </c:plotArea>
    <c:legend>
      <c:legendPos val="r"/>
      <c:layout>
        <c:manualLayout>
          <c:xMode val="edge"/>
          <c:yMode val="edge"/>
          <c:x val="0.66341432467140438"/>
          <c:y val="0.29554091237084795"/>
          <c:w val="0.33658567532859562"/>
          <c:h val="0.48142541094749863"/>
        </c:manualLayout>
      </c:layout>
      <c:overlay val="0"/>
      <c:txPr>
        <a:bodyPr/>
        <a:lstStyle/>
        <a:p>
          <a:pPr lvl="0">
            <a:defRPr sz="1400" b="1" i="0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Tipo</a:t>
            </a:r>
            <a:r>
              <a:rPr lang="pt-BR" baseline="0"/>
              <a:t> de Relacionamento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40-4EBC-B3FB-64989871C6F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140-4EBC-B3FB-64989871C6F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140-4EBC-B3FB-64989871C6F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140-4EBC-B3FB-64989871C6F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140-4EBC-B3FB-64989871C6F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140-4EBC-B3FB-64989871C6F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140-4EBC-B3FB-64989871C6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Estatísticas!$B$156:$B$162</c:f>
              <c:strCache>
                <c:ptCount val="7"/>
                <c:pt idx="0">
                  <c:v>Família e Parentes </c:v>
                </c:pt>
                <c:pt idx="1">
                  <c:v>Amigos</c:v>
                </c:pt>
                <c:pt idx="2">
                  <c:v>Contatos profissionais </c:v>
                </c:pt>
                <c:pt idx="3">
                  <c:v>Colegas/ Conhecidos</c:v>
                </c:pt>
                <c:pt idx="4">
                  <c:v>Profissionais relacionados a saúde</c:v>
                </c:pt>
                <c:pt idx="5">
                  <c:v>Rede sociais</c:v>
                </c:pt>
                <c:pt idx="6">
                  <c:v>Outros</c:v>
                </c:pt>
              </c:strCache>
            </c:strRef>
          </c:cat>
          <c:val>
            <c:numRef>
              <c:f>Estatísticas!$D$156:$D$162</c:f>
              <c:numCache>
                <c:formatCode>0%</c:formatCode>
                <c:ptCount val="7"/>
                <c:pt idx="0">
                  <c:v>0.28499999999999998</c:v>
                </c:pt>
                <c:pt idx="1">
                  <c:v>0</c:v>
                </c:pt>
                <c:pt idx="2">
                  <c:v>0.28499999999999998</c:v>
                </c:pt>
                <c:pt idx="3">
                  <c:v>0.28999999999999998</c:v>
                </c:pt>
                <c:pt idx="4">
                  <c:v>0</c:v>
                </c:pt>
                <c:pt idx="5">
                  <c:v>0.14000000000000001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1-4CA1-AD8B-B1BE7906B98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56666033231442747"/>
          <c:y val="0.1040039413898816"/>
          <c:w val="0.42004276298511672"/>
          <c:h val="0.843021508690790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Tempo de Relacionamento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DE8-4DA4-BDCB-C4A348D0DA0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E8-4DA4-BDCB-C4A348D0DA0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DE8-4DA4-BDCB-C4A348D0DA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Estatísticas!$B$171:$B$173</c:f>
              <c:strCache>
                <c:ptCount val="3"/>
                <c:pt idx="0">
                  <c:v>Mais de 5 anos</c:v>
                </c:pt>
                <c:pt idx="1">
                  <c:v>2 a 5 anos</c:v>
                </c:pt>
                <c:pt idx="2">
                  <c:v>Menos de 2 anos</c:v>
                </c:pt>
              </c:strCache>
            </c:strRef>
          </c:cat>
          <c:val>
            <c:numRef>
              <c:f>Estatísticas!$D$171:$D$173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1-4CA3-B581-DAE2FD6F20B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66045341207349073"/>
          <c:y val="0.24051983085447656"/>
          <c:w val="0.3228799212598425"/>
          <c:h val="0.442709973753280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3.pn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119530</xdr:colOff>
      <xdr:row>1</xdr:row>
      <xdr:rowOff>82181</xdr:rowOff>
    </xdr:from>
    <xdr:to>
      <xdr:col>1</xdr:col>
      <xdr:colOff>1618509</xdr:colOff>
      <xdr:row>1</xdr:row>
      <xdr:rowOff>493059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11D9E5F-2172-E63D-2AA7-670942DF8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295" y="82181"/>
          <a:ext cx="1498979" cy="4108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119944</xdr:colOff>
      <xdr:row>1</xdr:row>
      <xdr:rowOff>70556</xdr:rowOff>
    </xdr:from>
    <xdr:to>
      <xdr:col>1</xdr:col>
      <xdr:colOff>1618923</xdr:colOff>
      <xdr:row>1</xdr:row>
      <xdr:rowOff>481434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BA5E865-B923-4C90-A8B7-4477EE636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2" y="70556"/>
          <a:ext cx="1498979" cy="4108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111124</xdr:colOff>
      <xdr:row>1</xdr:row>
      <xdr:rowOff>79376</xdr:rowOff>
    </xdr:from>
    <xdr:to>
      <xdr:col>3</xdr:col>
      <xdr:colOff>1444625</xdr:colOff>
      <xdr:row>3</xdr:row>
      <xdr:rowOff>135049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ED14676-8F17-60EA-3777-B61037ED4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124" y="79376"/>
          <a:ext cx="1651000" cy="4366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70556</xdr:colOff>
      <xdr:row>1</xdr:row>
      <xdr:rowOff>101493</xdr:rowOff>
    </xdr:from>
    <xdr:to>
      <xdr:col>1</xdr:col>
      <xdr:colOff>1500131</xdr:colOff>
      <xdr:row>1</xdr:row>
      <xdr:rowOff>493347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5896C22-AA1A-475E-90CA-C7031057F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941" y="184531"/>
          <a:ext cx="1429575" cy="3918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819150</xdr:colOff>
      <xdr:row>9</xdr:row>
      <xdr:rowOff>9525</xdr:rowOff>
    </xdr:from>
    <xdr:ext cx="8181975" cy="5172075"/>
    <xdr:graphicFrame macro="">
      <xdr:nvGraphicFramePr>
        <xdr:cNvPr id="19080050" name="Chart 1" title="Gráfico">
          <a:extLst>
            <a:ext uri="{FF2B5EF4-FFF2-40B4-BE49-F238E27FC236}">
              <a16:creationId xmlns:a16="http://schemas.microsoft.com/office/drawing/2014/main" id="{00000000-0008-0000-0200-000072232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1550487</xdr:colOff>
      <xdr:row>33</xdr:row>
      <xdr:rowOff>18006</xdr:rowOff>
    </xdr:from>
    <xdr:ext cx="5686425" cy="2781300"/>
    <xdr:graphicFrame macro="">
      <xdr:nvGraphicFramePr>
        <xdr:cNvPr id="1665803457" name="Chart 2">
          <a:extLst>
            <a:ext uri="{FF2B5EF4-FFF2-40B4-BE49-F238E27FC236}">
              <a16:creationId xmlns:a16="http://schemas.microsoft.com/office/drawing/2014/main" id="{00000000-0008-0000-0200-0000C1244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</xdr:col>
      <xdr:colOff>1676400</xdr:colOff>
      <xdr:row>48</xdr:row>
      <xdr:rowOff>238125</xdr:rowOff>
    </xdr:from>
    <xdr:ext cx="4572000" cy="2762250"/>
    <xdr:graphicFrame macro="">
      <xdr:nvGraphicFramePr>
        <xdr:cNvPr id="1727397360" name="Chart 3">
          <a:extLst>
            <a:ext uri="{FF2B5EF4-FFF2-40B4-BE49-F238E27FC236}">
              <a16:creationId xmlns:a16="http://schemas.microsoft.com/office/drawing/2014/main" id="{00000000-0008-0000-0200-0000F0FDF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6</xdr:col>
      <xdr:colOff>771525</xdr:colOff>
      <xdr:row>73</xdr:row>
      <xdr:rowOff>85725</xdr:rowOff>
    </xdr:from>
    <xdr:ext cx="7010400" cy="11163300"/>
    <xdr:graphicFrame macro="">
      <xdr:nvGraphicFramePr>
        <xdr:cNvPr id="647097044" name="Chart 4">
          <a:extLst>
            <a:ext uri="{FF2B5EF4-FFF2-40B4-BE49-F238E27FC236}">
              <a16:creationId xmlns:a16="http://schemas.microsoft.com/office/drawing/2014/main" id="{00000000-0008-0000-0200-0000D4EA9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4</xdr:col>
      <xdr:colOff>1590674</xdr:colOff>
      <xdr:row>113</xdr:row>
      <xdr:rowOff>266701</xdr:rowOff>
    </xdr:from>
    <xdr:ext cx="4750627" cy="3034430"/>
    <xdr:graphicFrame macro="">
      <xdr:nvGraphicFramePr>
        <xdr:cNvPr id="1741756027" name="Chart 5">
          <a:extLst>
            <a:ext uri="{FF2B5EF4-FFF2-40B4-BE49-F238E27FC236}">
              <a16:creationId xmlns:a16="http://schemas.microsoft.com/office/drawing/2014/main" id="{00000000-0008-0000-0200-00007B16D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4</xdr:col>
      <xdr:colOff>1533525</xdr:colOff>
      <xdr:row>128</xdr:row>
      <xdr:rowOff>28575</xdr:rowOff>
    </xdr:from>
    <xdr:ext cx="4772025" cy="3438525"/>
    <xdr:graphicFrame macro="">
      <xdr:nvGraphicFramePr>
        <xdr:cNvPr id="2020099386" name="Chart 6">
          <a:extLst>
            <a:ext uri="{FF2B5EF4-FFF2-40B4-BE49-F238E27FC236}">
              <a16:creationId xmlns:a16="http://schemas.microsoft.com/office/drawing/2014/main" id="{00000000-0008-0000-0200-00003A456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4</xdr:col>
      <xdr:colOff>1535612</xdr:colOff>
      <xdr:row>141</xdr:row>
      <xdr:rowOff>18006</xdr:rowOff>
    </xdr:from>
    <xdr:ext cx="5549422" cy="3152775"/>
    <xdr:graphicFrame macro="">
      <xdr:nvGraphicFramePr>
        <xdr:cNvPr id="2116358441" name="Chart 7">
          <a:extLst>
            <a:ext uri="{FF2B5EF4-FFF2-40B4-BE49-F238E27FC236}">
              <a16:creationId xmlns:a16="http://schemas.microsoft.com/office/drawing/2014/main" id="{00000000-0008-0000-0200-000029112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4</xdr:col>
      <xdr:colOff>190500</xdr:colOff>
      <xdr:row>37</xdr:row>
      <xdr:rowOff>76200</xdr:rowOff>
    </xdr:from>
    <xdr:ext cx="647700" cy="3238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031675" y="3627600"/>
          <a:ext cx="628650" cy="304800"/>
        </a:xfrm>
        <a:prstGeom prst="rightArrow">
          <a:avLst>
            <a:gd name="adj1" fmla="val 50000"/>
            <a:gd name="adj2" fmla="val 50000"/>
          </a:avLst>
        </a:prstGeom>
        <a:solidFill>
          <a:srgbClr val="002060"/>
        </a:solidFill>
        <a:ln w="25400" cap="flat" cmpd="sng">
          <a:solidFill>
            <a:srgbClr val="00B0F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104775</xdr:colOff>
      <xdr:row>52</xdr:row>
      <xdr:rowOff>-19050</xdr:rowOff>
    </xdr:from>
    <xdr:ext cx="647700" cy="3238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031675" y="3627600"/>
          <a:ext cx="628650" cy="304800"/>
        </a:xfrm>
        <a:prstGeom prst="rightArrow">
          <a:avLst>
            <a:gd name="adj1" fmla="val 50000"/>
            <a:gd name="adj2" fmla="val 50000"/>
          </a:avLst>
        </a:prstGeom>
        <a:solidFill>
          <a:srgbClr val="002060"/>
        </a:solidFill>
        <a:ln w="25400" cap="flat" cmpd="sng">
          <a:solidFill>
            <a:srgbClr val="00B0F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400050</xdr:colOff>
      <xdr:row>117</xdr:row>
      <xdr:rowOff>123825</xdr:rowOff>
    </xdr:from>
    <xdr:ext cx="647700" cy="3333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031675" y="3622838"/>
          <a:ext cx="628650" cy="314325"/>
        </a:xfrm>
        <a:prstGeom prst="rightArrow">
          <a:avLst>
            <a:gd name="adj1" fmla="val 50000"/>
            <a:gd name="adj2" fmla="val 50000"/>
          </a:avLst>
        </a:prstGeom>
        <a:solidFill>
          <a:srgbClr val="002060"/>
        </a:solidFill>
        <a:ln w="25400" cap="flat" cmpd="sng">
          <a:solidFill>
            <a:srgbClr val="00B0F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323850</xdr:colOff>
      <xdr:row>132</xdr:row>
      <xdr:rowOff>238125</xdr:rowOff>
    </xdr:from>
    <xdr:ext cx="647700" cy="333375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031675" y="3622838"/>
          <a:ext cx="628650" cy="314325"/>
        </a:xfrm>
        <a:prstGeom prst="rightArrow">
          <a:avLst>
            <a:gd name="adj1" fmla="val 50000"/>
            <a:gd name="adj2" fmla="val 50000"/>
          </a:avLst>
        </a:prstGeom>
        <a:solidFill>
          <a:srgbClr val="002060"/>
        </a:solidFill>
        <a:ln w="25400" cap="flat" cmpd="sng">
          <a:solidFill>
            <a:srgbClr val="00B0F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285750</xdr:colOff>
      <xdr:row>145</xdr:row>
      <xdr:rowOff>0</xdr:rowOff>
    </xdr:from>
    <xdr:ext cx="647700" cy="333375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31675" y="3622838"/>
          <a:ext cx="628650" cy="314325"/>
        </a:xfrm>
        <a:prstGeom prst="rightArrow">
          <a:avLst>
            <a:gd name="adj1" fmla="val 50000"/>
            <a:gd name="adj2" fmla="val 50000"/>
          </a:avLst>
        </a:prstGeom>
        <a:solidFill>
          <a:srgbClr val="002060"/>
        </a:solidFill>
        <a:ln w="25400" cap="flat" cmpd="sng">
          <a:solidFill>
            <a:srgbClr val="00B0F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18</xdr:row>
      <xdr:rowOff>57150</xdr:rowOff>
    </xdr:from>
    <xdr:ext cx="647700" cy="32385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031675" y="3627600"/>
          <a:ext cx="628650" cy="304800"/>
        </a:xfrm>
        <a:prstGeom prst="rightArrow">
          <a:avLst>
            <a:gd name="adj1" fmla="val 50000"/>
            <a:gd name="adj2" fmla="val 50000"/>
          </a:avLst>
        </a:prstGeom>
        <a:solidFill>
          <a:srgbClr val="002060"/>
        </a:solidFill>
        <a:ln w="25400" cap="flat" cmpd="sng">
          <a:solidFill>
            <a:srgbClr val="00B0F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5</xdr:col>
      <xdr:colOff>1200150</xdr:colOff>
      <xdr:row>141</xdr:row>
      <xdr:rowOff>114300</xdr:rowOff>
    </xdr:from>
    <xdr:ext cx="1914525" cy="276225"/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4393500" y="3646650"/>
          <a:ext cx="1905000" cy="2667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Centro de Influência</a:t>
          </a:r>
          <a:endParaRPr sz="1400"/>
        </a:p>
      </xdr:txBody>
    </xdr:sp>
    <xdr:clientData fLocksWithSheet="0"/>
  </xdr:oneCellAnchor>
  <xdr:oneCellAnchor>
    <xdr:from>
      <xdr:col>5</xdr:col>
      <xdr:colOff>1123950</xdr:colOff>
      <xdr:row>128</xdr:row>
      <xdr:rowOff>285750</xdr:rowOff>
    </xdr:from>
    <xdr:ext cx="1905000" cy="276225"/>
    <xdr:sp macro="" textlink="">
      <xdr:nvSpPr>
        <xdr:cNvPr id="9" name="Shape 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4398263" y="3646650"/>
          <a:ext cx="1895475" cy="2667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Grau de proximidade</a:t>
          </a:r>
          <a:endParaRPr sz="1400"/>
        </a:p>
      </xdr:txBody>
    </xdr:sp>
    <xdr:clientData fLocksWithSheet="0"/>
  </xdr:oneCellAnchor>
  <xdr:twoCellAnchor>
    <xdr:from>
      <xdr:col>4</xdr:col>
      <xdr:colOff>1461370</xdr:colOff>
      <xdr:row>152</xdr:row>
      <xdr:rowOff>63672</xdr:rowOff>
    </xdr:from>
    <xdr:to>
      <xdr:col>8</xdr:col>
      <xdr:colOff>1343939</xdr:colOff>
      <xdr:row>165</xdr:row>
      <xdr:rowOff>208766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DBCAA5F-FC09-4AC0-8BB0-3998757F3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4</xdr:col>
      <xdr:colOff>378391</xdr:colOff>
      <xdr:row>157</xdr:row>
      <xdr:rowOff>52192</xdr:rowOff>
    </xdr:from>
    <xdr:ext cx="647700" cy="333375"/>
    <xdr:sp macro="" textlink="">
      <xdr:nvSpPr>
        <xdr:cNvPr id="23" name="Shape 4">
          <a:extLst>
            <a:ext uri="{FF2B5EF4-FFF2-40B4-BE49-F238E27FC236}">
              <a16:creationId xmlns:a16="http://schemas.microsoft.com/office/drawing/2014/main" id="{65C999A1-628A-4AFF-B1FE-B899A845B37A}"/>
            </a:ext>
          </a:extLst>
        </xdr:cNvPr>
        <xdr:cNvSpPr/>
      </xdr:nvSpPr>
      <xdr:spPr>
        <a:xfrm>
          <a:off x="5610617" y="46228870"/>
          <a:ext cx="647700" cy="333375"/>
        </a:xfrm>
        <a:prstGeom prst="rightArrow">
          <a:avLst>
            <a:gd name="adj1" fmla="val 50000"/>
            <a:gd name="adj2" fmla="val 50000"/>
          </a:avLst>
        </a:prstGeom>
        <a:solidFill>
          <a:srgbClr val="002060"/>
        </a:solidFill>
        <a:ln w="25400" cap="flat" cmpd="sng">
          <a:solidFill>
            <a:srgbClr val="00B0F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twoCellAnchor>
    <xdr:from>
      <xdr:col>4</xdr:col>
      <xdr:colOff>1360900</xdr:colOff>
      <xdr:row>167</xdr:row>
      <xdr:rowOff>194153</xdr:rowOff>
    </xdr:from>
    <xdr:to>
      <xdr:col>7</xdr:col>
      <xdr:colOff>1056884</xdr:colOff>
      <xdr:row>178</xdr:row>
      <xdr:rowOff>169623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129A85C-1A08-46C3-97AF-CF74E7883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1400044</xdr:colOff>
      <xdr:row>179</xdr:row>
      <xdr:rowOff>181103</xdr:rowOff>
    </xdr:from>
    <xdr:to>
      <xdr:col>7</xdr:col>
      <xdr:colOff>978596</xdr:colOff>
      <xdr:row>188</xdr:row>
      <xdr:rowOff>300102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CFC8D41-71FB-4B5A-A3F0-D0F700B43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4</xdr:col>
      <xdr:colOff>326198</xdr:colOff>
      <xdr:row>171</xdr:row>
      <xdr:rowOff>208767</xdr:rowOff>
    </xdr:from>
    <xdr:ext cx="647700" cy="333375"/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id="{A53536CB-3723-494D-8604-E4DE0D7A5058}"/>
            </a:ext>
          </a:extLst>
        </xdr:cNvPr>
        <xdr:cNvSpPr/>
      </xdr:nvSpPr>
      <xdr:spPr>
        <a:xfrm>
          <a:off x="5845479" y="50769555"/>
          <a:ext cx="647700" cy="333375"/>
        </a:xfrm>
        <a:prstGeom prst="rightArrow">
          <a:avLst>
            <a:gd name="adj1" fmla="val 50000"/>
            <a:gd name="adj2" fmla="val 50000"/>
          </a:avLst>
        </a:prstGeom>
        <a:solidFill>
          <a:srgbClr val="002060"/>
        </a:solidFill>
        <a:ln w="25400" cap="flat" cmpd="sng">
          <a:solidFill>
            <a:srgbClr val="00B0F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243735</xdr:colOff>
      <xdr:row>183</xdr:row>
      <xdr:rowOff>100209</xdr:rowOff>
    </xdr:from>
    <xdr:ext cx="647700" cy="333375"/>
    <xdr:sp macro="" textlink="">
      <xdr:nvSpPr>
        <xdr:cNvPr id="28" name="Shape 4">
          <a:extLst>
            <a:ext uri="{FF2B5EF4-FFF2-40B4-BE49-F238E27FC236}">
              <a16:creationId xmlns:a16="http://schemas.microsoft.com/office/drawing/2014/main" id="{4EF2027C-99A2-46F3-83A8-7F6157815C14}"/>
            </a:ext>
          </a:extLst>
        </xdr:cNvPr>
        <xdr:cNvSpPr/>
      </xdr:nvSpPr>
      <xdr:spPr>
        <a:xfrm>
          <a:off x="5763016" y="54418805"/>
          <a:ext cx="647700" cy="333375"/>
        </a:xfrm>
        <a:prstGeom prst="rightArrow">
          <a:avLst>
            <a:gd name="adj1" fmla="val 50000"/>
            <a:gd name="adj2" fmla="val 50000"/>
          </a:avLst>
        </a:prstGeom>
        <a:solidFill>
          <a:srgbClr val="002060"/>
        </a:solidFill>
        <a:ln w="25400" cap="flat" cmpd="sng">
          <a:solidFill>
            <a:srgbClr val="00B0F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twoCellAnchor editAs="oneCell">
    <xdr:from>
      <xdr:col>1</xdr:col>
      <xdr:colOff>130480</xdr:colOff>
      <xdr:row>0</xdr:row>
      <xdr:rowOff>208767</xdr:rowOff>
    </xdr:from>
    <xdr:to>
      <xdr:col>1</xdr:col>
      <xdr:colOff>2349805</xdr:colOff>
      <xdr:row>2</xdr:row>
      <xdr:rowOff>158256</xdr:rowOff>
    </xdr:to>
    <xdr:pic>
      <xdr:nvPicPr>
        <xdr:cNvPr id="12" name="Picture 3" descr="Text, logo&#10;&#10;Description automatically generated with medium confidence">
          <a:extLst>
            <a:ext uri="{FF2B5EF4-FFF2-40B4-BE49-F238E27FC236}">
              <a16:creationId xmlns:a16="http://schemas.microsoft.com/office/drawing/2014/main" id="{A7A3FC3D-ECD4-415C-8DDD-E6E954F7C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83" y="208767"/>
          <a:ext cx="2219325" cy="445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ED Oficial">
      <a:dk1>
        <a:srgbClr val="000000"/>
      </a:dk1>
      <a:lt1>
        <a:srgbClr val="FFFFFF"/>
      </a:lt1>
      <a:dk2>
        <a:srgbClr val="002776"/>
      </a:dk2>
      <a:lt2>
        <a:srgbClr val="FFFFFF"/>
      </a:lt2>
      <a:accent1>
        <a:srgbClr val="002776"/>
      </a:accent1>
      <a:accent2>
        <a:srgbClr val="92D400"/>
      </a:accent2>
      <a:accent3>
        <a:srgbClr val="00A1DE"/>
      </a:accent3>
      <a:accent4>
        <a:srgbClr val="3C8A2E"/>
      </a:accent4>
      <a:accent5>
        <a:srgbClr val="72C7E7"/>
      </a:accent5>
      <a:accent6>
        <a:srgbClr val="FFC000"/>
      </a:accent6>
      <a:hlink>
        <a:srgbClr val="00A1DE"/>
      </a:hlink>
      <a:folHlink>
        <a:srgbClr val="72C7E7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Z995"/>
  <sheetViews>
    <sheetView showGridLines="0" tabSelected="1" zoomScale="120" zoomScaleNormal="120" workbookViewId="0">
      <selection activeCell="B23" sqref="B23"/>
    </sheetView>
  </sheetViews>
  <sheetFormatPr defaultColWidth="0" defaultRowHeight="15" customHeight="1" zeroHeight="1" x14ac:dyDescent="0.3"/>
  <cols>
    <col min="1" max="1" width="2.58203125" customWidth="1"/>
    <col min="2" max="2" width="103.58203125" customWidth="1"/>
    <col min="3" max="3" width="2.08203125" customWidth="1"/>
    <col min="4" max="26" width="8" hidden="1" customWidth="1"/>
    <col min="27" max="16384" width="12.58203125" hidden="1"/>
  </cols>
  <sheetData>
    <row r="1" spans="1:26" ht="8.5" customHeight="1" x14ac:dyDescent="0.3"/>
    <row r="2" spans="1:26" ht="45" customHeight="1" x14ac:dyDescent="0.35">
      <c r="A2" s="1"/>
      <c r="B2" s="15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.75" customHeight="1" x14ac:dyDescent="0.35">
      <c r="A3" s="1"/>
      <c r="B3" s="4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5" x14ac:dyDescent="0.35">
      <c r="A4" s="1"/>
      <c r="B4" s="244" t="s">
        <v>146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35">
      <c r="A5" s="1"/>
      <c r="B5" s="24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 x14ac:dyDescent="0.4">
      <c r="A6" s="1"/>
      <c r="B6" s="55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9.75" customHeight="1" x14ac:dyDescent="0.35">
      <c r="A7" s="1"/>
      <c r="B7" s="151" t="s">
        <v>147</v>
      </c>
      <c r="C7" s="1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160" customFormat="1" ht="30" customHeight="1" x14ac:dyDescent="0.3">
      <c r="A8" s="158"/>
      <c r="B8" s="159" t="s">
        <v>2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</row>
    <row r="9" spans="1:26" ht="12.75" customHeight="1" x14ac:dyDescent="0.35">
      <c r="A9" s="1"/>
      <c r="B9" s="56" t="s">
        <v>53</v>
      </c>
      <c r="C9" s="1"/>
      <c r="D9" s="1"/>
      <c r="E9" s="1"/>
      <c r="F9" s="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5">
      <c r="A10" s="1"/>
      <c r="B10" s="57" t="s">
        <v>54</v>
      </c>
      <c r="C10" s="1"/>
      <c r="D10" s="1"/>
      <c r="E10" s="1"/>
      <c r="F10" s="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5">
      <c r="A11" s="1"/>
      <c r="B11" s="57"/>
      <c r="C11" s="1"/>
      <c r="D11" s="1"/>
      <c r="E11" s="1"/>
      <c r="F11" s="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5" x14ac:dyDescent="0.35">
      <c r="A12" s="1"/>
      <c r="B12" s="58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5" x14ac:dyDescent="0.35">
      <c r="A13" s="1"/>
      <c r="B13" s="59" t="s">
        <v>49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5">
      <c r="A14" s="1"/>
      <c r="B14" s="59" t="s">
        <v>43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5">
      <c r="A15" s="1"/>
      <c r="B15" s="59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5">
      <c r="A16" s="1"/>
      <c r="B16" s="59" t="s">
        <v>44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5">
      <c r="A17" s="1"/>
      <c r="B17" s="59" t="s">
        <v>46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1"/>
      <c r="B18" s="59" t="s">
        <v>47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1"/>
      <c r="B19" s="59" t="s">
        <v>48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1"/>
      <c r="B20" s="5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1"/>
      <c r="B21" s="153" t="s">
        <v>148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1"/>
      <c r="B22" s="268" t="s">
        <v>39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1"/>
      <c r="B23" s="268" t="s">
        <v>41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1"/>
      <c r="B24" s="268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1"/>
      <c r="B25" s="5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1"/>
      <c r="B26" s="150" t="s">
        <v>149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1"/>
      <c r="B27" s="267" t="s">
        <v>183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1"/>
      <c r="B28" s="267" t="s">
        <v>184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1"/>
      <c r="B29" s="5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1"/>
      <c r="B30" s="150" t="s">
        <v>151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1"/>
      <c r="B31" s="267" t="s">
        <v>12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1"/>
      <c r="B32" s="267" t="s">
        <v>19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"/>
      <c r="B33" s="15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"/>
      <c r="B34" s="5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7" spans="1:26" ht="15.75" hidden="1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hidden="1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hidden="1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hidden="1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hidden="1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hidden="1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hidden="1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hidden="1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hidden="1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hidden="1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hidden="1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hidden="1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hidden="1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hidden="1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hidden="1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hidden="1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hidden="1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hidden="1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hidden="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hidden="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hidden="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hidden="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hidden="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hidden="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hidden="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hidden="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hidden="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hidden="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hidden="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hidden="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hidden="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hidden="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hidden="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hidden="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hidden="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hidden="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hidden="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hidden="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hidden="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hidden="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hidden="1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hidden="1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hidden="1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hidden="1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hidden="1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hidden="1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hidden="1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hidden="1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hidden="1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hidden="1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hidden="1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hidden="1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hidden="1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hidden="1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hidden="1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hidden="1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hidden="1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hidden="1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hidden="1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hidden="1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hidden="1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hidden="1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hidden="1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hidden="1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hidden="1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hidden="1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hidden="1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hidden="1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hidden="1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hidden="1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hidden="1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hidden="1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hidden="1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hidden="1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hidden="1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hidden="1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hidden="1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hidden="1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hidden="1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hidden="1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hidden="1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hidden="1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hidden="1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hidden="1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hidden="1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hidden="1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hidden="1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hidden="1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hidden="1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hidden="1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hidden="1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hidden="1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hidden="1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hidden="1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hidden="1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hidden="1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hidden="1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hidden="1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hidden="1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hidden="1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hidden="1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hidden="1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hidden="1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hidden="1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hidden="1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hidden="1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hidden="1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hidden="1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hidden="1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hidden="1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hidden="1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hidden="1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hidden="1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hidden="1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hidden="1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hidden="1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hidden="1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hidden="1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hidden="1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hidden="1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hidden="1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hidden="1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hidden="1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hidden="1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hidden="1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hidden="1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hidden="1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hidden="1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hidden="1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hidden="1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hidden="1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hidden="1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hidden="1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hidden="1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hidden="1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hidden="1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hidden="1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hidden="1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hidden="1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hidden="1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hidden="1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hidden="1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hidden="1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hidden="1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hidden="1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hidden="1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hidden="1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hidden="1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hidden="1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hidden="1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hidden="1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hidden="1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hidden="1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hidden="1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hidden="1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hidden="1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hidden="1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hidden="1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hidden="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hidden="1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hidden="1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hidden="1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hidden="1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hidden="1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hidden="1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hidden="1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hidden="1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hidden="1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hidden="1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hidden="1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hidden="1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hidden="1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hidden="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hidden="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hidden="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hidden="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hidden="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hidden="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hidden="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hidden="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hidden="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hidden="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hidden="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hidden="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hidden="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hidden="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hidden="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hidden="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hidden="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hidden="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hidden="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hidden="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hidden="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hidden="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hidden="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hidden="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hidden="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hidden="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hidden="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hidden="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hidden="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hidden="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hidden="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hidden="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hidden="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hidden="1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hidden="1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hidden="1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hidden="1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hidden="1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hidden="1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hidden="1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hidden="1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hidden="1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hidden="1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hidden="1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hidden="1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hidden="1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hidden="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hidden="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hidden="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hidden="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hidden="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hidden="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hidden="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hidden="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hidden="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hidden="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hidden="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hidden="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hidden="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hidden="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hidden="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hidden="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hidden="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hidden="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hidden="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hidden="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hidden="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hidden="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hidden="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hidden="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hidden="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hidden="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hidden="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hidden="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hidden="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hidden="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hidden="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hidden="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hidden="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hidden="1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hidden="1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hidden="1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hidden="1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hidden="1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hidden="1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hidden="1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hidden="1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hidden="1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hidden="1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hidden="1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hidden="1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hidden="1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hidden="1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hidden="1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hidden="1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hidden="1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hidden="1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hidden="1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hidden="1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hidden="1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hidden="1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hidden="1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hidden="1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hidden="1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hidden="1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hidden="1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hidden="1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hidden="1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hidden="1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hidden="1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hidden="1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hidden="1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hidden="1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hidden="1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hidden="1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hidden="1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hidden="1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hidden="1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hidden="1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hidden="1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hidden="1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hidden="1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hidden="1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hidden="1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hidden="1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hidden="1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hidden="1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hidden="1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hidden="1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hidden="1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hidden="1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hidden="1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hidden="1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hidden="1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hidden="1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hidden="1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hidden="1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hidden="1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hidden="1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hidden="1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hidden="1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hidden="1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hidden="1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hidden="1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hidden="1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hidden="1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hidden="1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hidden="1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hidden="1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hidden="1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hidden="1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hidden="1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hidden="1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hidden="1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hidden="1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hidden="1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hidden="1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hidden="1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hidden="1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hidden="1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hidden="1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hidden="1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hidden="1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hidden="1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hidden="1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hidden="1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hidden="1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hidden="1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hidden="1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hidden="1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hidden="1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hidden="1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hidden="1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hidden="1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hidden="1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hidden="1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hidden="1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hidden="1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hidden="1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hidden="1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hidden="1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hidden="1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hidden="1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hidden="1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hidden="1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hidden="1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hidden="1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hidden="1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hidden="1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hidden="1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hidden="1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hidden="1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hidden="1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hidden="1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hidden="1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hidden="1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hidden="1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hidden="1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hidden="1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hidden="1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hidden="1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hidden="1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hidden="1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hidden="1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hidden="1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hidden="1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hidden="1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hidden="1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hidden="1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hidden="1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hidden="1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hidden="1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hidden="1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hidden="1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hidden="1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hidden="1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hidden="1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hidden="1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hidden="1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hidden="1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hidden="1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hidden="1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hidden="1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hidden="1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hidden="1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hidden="1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hidden="1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hidden="1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hidden="1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hidden="1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hidden="1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hidden="1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hidden="1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hidden="1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hidden="1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hidden="1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hidden="1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hidden="1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hidden="1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hidden="1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hidden="1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hidden="1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hidden="1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hidden="1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hidden="1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hidden="1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hidden="1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hidden="1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hidden="1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hidden="1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hidden="1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hidden="1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hidden="1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hidden="1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hidden="1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hidden="1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hidden="1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hidden="1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hidden="1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hidden="1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hidden="1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hidden="1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hidden="1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hidden="1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hidden="1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hidden="1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hidden="1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hidden="1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hidden="1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hidden="1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hidden="1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hidden="1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hidden="1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hidden="1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hidden="1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hidden="1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hidden="1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hidden="1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hidden="1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hidden="1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hidden="1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hidden="1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hidden="1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hidden="1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hidden="1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hidden="1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hidden="1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hidden="1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hidden="1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hidden="1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hidden="1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hidden="1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hidden="1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hidden="1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hidden="1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hidden="1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hidden="1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hidden="1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hidden="1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hidden="1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hidden="1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hidden="1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hidden="1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hidden="1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hidden="1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hidden="1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hidden="1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hidden="1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hidden="1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hidden="1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hidden="1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hidden="1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hidden="1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hidden="1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hidden="1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hidden="1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hidden="1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hidden="1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hidden="1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hidden="1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hidden="1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hidden="1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hidden="1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hidden="1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hidden="1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hidden="1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hidden="1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hidden="1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hidden="1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hidden="1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hidden="1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hidden="1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hidden="1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hidden="1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hidden="1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hidden="1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hidden="1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hidden="1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hidden="1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hidden="1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hidden="1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hidden="1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hidden="1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hidden="1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hidden="1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hidden="1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hidden="1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hidden="1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hidden="1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hidden="1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hidden="1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hidden="1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hidden="1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hidden="1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hidden="1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hidden="1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hidden="1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hidden="1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hidden="1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hidden="1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hidden="1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hidden="1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hidden="1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hidden="1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hidden="1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hidden="1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hidden="1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hidden="1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hidden="1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hidden="1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hidden="1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hidden="1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hidden="1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hidden="1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hidden="1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hidden="1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hidden="1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hidden="1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hidden="1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hidden="1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hidden="1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hidden="1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hidden="1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hidden="1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hidden="1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hidden="1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hidden="1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hidden="1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hidden="1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hidden="1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hidden="1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hidden="1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hidden="1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hidden="1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hidden="1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hidden="1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hidden="1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hidden="1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hidden="1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hidden="1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hidden="1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hidden="1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hidden="1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hidden="1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hidden="1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hidden="1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hidden="1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hidden="1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hidden="1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hidden="1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hidden="1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hidden="1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hidden="1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hidden="1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hidden="1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hidden="1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hidden="1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hidden="1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hidden="1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hidden="1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hidden="1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hidden="1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hidden="1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hidden="1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hidden="1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hidden="1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hidden="1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hidden="1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hidden="1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hidden="1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hidden="1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hidden="1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hidden="1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hidden="1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hidden="1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hidden="1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hidden="1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hidden="1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hidden="1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hidden="1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hidden="1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hidden="1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hidden="1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hidden="1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hidden="1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hidden="1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hidden="1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hidden="1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hidden="1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hidden="1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hidden="1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hidden="1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hidden="1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hidden="1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hidden="1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hidden="1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hidden="1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hidden="1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hidden="1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hidden="1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hidden="1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hidden="1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hidden="1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hidden="1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hidden="1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hidden="1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hidden="1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hidden="1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hidden="1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hidden="1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hidden="1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hidden="1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hidden="1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hidden="1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hidden="1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hidden="1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hidden="1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hidden="1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hidden="1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hidden="1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hidden="1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hidden="1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hidden="1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hidden="1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hidden="1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hidden="1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hidden="1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hidden="1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hidden="1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hidden="1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hidden="1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hidden="1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hidden="1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hidden="1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hidden="1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hidden="1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hidden="1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hidden="1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hidden="1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hidden="1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hidden="1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hidden="1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hidden="1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hidden="1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hidden="1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hidden="1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hidden="1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hidden="1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hidden="1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hidden="1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hidden="1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hidden="1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hidden="1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hidden="1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hidden="1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hidden="1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hidden="1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hidden="1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hidden="1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hidden="1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hidden="1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hidden="1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hidden="1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hidden="1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hidden="1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hidden="1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hidden="1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hidden="1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hidden="1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hidden="1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hidden="1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hidden="1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hidden="1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hidden="1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hidden="1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hidden="1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hidden="1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hidden="1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hidden="1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hidden="1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hidden="1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hidden="1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hidden="1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hidden="1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hidden="1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hidden="1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hidden="1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hidden="1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hidden="1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hidden="1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hidden="1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hidden="1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hidden="1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hidden="1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hidden="1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hidden="1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hidden="1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hidden="1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hidden="1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hidden="1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hidden="1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hidden="1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hidden="1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hidden="1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hidden="1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hidden="1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hidden="1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hidden="1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hidden="1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hidden="1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hidden="1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hidden="1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hidden="1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hidden="1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hidden="1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hidden="1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hidden="1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hidden="1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hidden="1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hidden="1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hidden="1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hidden="1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hidden="1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hidden="1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hidden="1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hidden="1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hidden="1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hidden="1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hidden="1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hidden="1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hidden="1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hidden="1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hidden="1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hidden="1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hidden="1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hidden="1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hidden="1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hidden="1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hidden="1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hidden="1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hidden="1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hidden="1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hidden="1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hidden="1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hidden="1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hidden="1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hidden="1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hidden="1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hidden="1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hidden="1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hidden="1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hidden="1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hidden="1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hidden="1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hidden="1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hidden="1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hidden="1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hidden="1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hidden="1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hidden="1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hidden="1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hidden="1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hidden="1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hidden="1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hidden="1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hidden="1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hidden="1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hidden="1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hidden="1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hidden="1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hidden="1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hidden="1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hidden="1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hidden="1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hidden="1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hidden="1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hidden="1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hidden="1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hidden="1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hidden="1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hidden="1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hidden="1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hidden="1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hidden="1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hidden="1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hidden="1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hidden="1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hidden="1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hidden="1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hidden="1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hidden="1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hidden="1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hidden="1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hidden="1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hidden="1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hidden="1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hidden="1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hidden="1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hidden="1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hidden="1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hidden="1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hidden="1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hidden="1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hidden="1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hidden="1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hidden="1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hidden="1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hidden="1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hidden="1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hidden="1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hidden="1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hidden="1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hidden="1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hidden="1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hidden="1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hidden="1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hidden="1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hidden="1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hidden="1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hidden="1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hidden="1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hidden="1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hidden="1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hidden="1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hidden="1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hidden="1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hidden="1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hidden="1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hidden="1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hidden="1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hidden="1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hidden="1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hidden="1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hidden="1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hidden="1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hidden="1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hidden="1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hidden="1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hidden="1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hidden="1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hidden="1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hidden="1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hidden="1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hidden="1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hidden="1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hidden="1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hidden="1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hidden="1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hidden="1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hidden="1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hidden="1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hidden="1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hidden="1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hidden="1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hidden="1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hidden="1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hidden="1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hidden="1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hidden="1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hidden="1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hidden="1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hidden="1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hidden="1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hidden="1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hidden="1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hidden="1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hidden="1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hidden="1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hidden="1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hidden="1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hidden="1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hidden="1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hidden="1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hidden="1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hidden="1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hidden="1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hidden="1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 hidden="1" customHeight="1" x14ac:dyDescent="0.35">
      <c r="F992" s="1"/>
    </row>
    <row r="993" spans="6:6" ht="15" hidden="1" customHeight="1" x14ac:dyDescent="0.35">
      <c r="F993" s="1"/>
    </row>
    <row r="994" spans="6:6" ht="15" hidden="1" customHeight="1" x14ac:dyDescent="0.35">
      <c r="F994" s="1"/>
    </row>
    <row r="995" spans="6:6" ht="15" customHeight="1" x14ac:dyDescent="0.3"/>
  </sheetData>
  <mergeCells count="1">
    <mergeCell ref="B4:B5"/>
  </mergeCells>
  <pageMargins left="0.511811024" right="0.511811024" top="0.78740157499999996" bottom="0.78740157499999996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A92E3-CC70-45F7-9AA6-4625533405CB}">
  <sheetPr>
    <tabColor theme="3"/>
  </sheetPr>
  <dimension ref="A1:XFC101"/>
  <sheetViews>
    <sheetView showGridLines="0" topLeftCell="A49" zoomScale="90" zoomScaleNormal="90" workbookViewId="0">
      <selection activeCell="B70" sqref="B70"/>
    </sheetView>
  </sheetViews>
  <sheetFormatPr defaultColWidth="0" defaultRowHeight="14" zeroHeight="1" outlineLevelRow="1" x14ac:dyDescent="0.3"/>
  <cols>
    <col min="1" max="1" width="2.58203125" customWidth="1"/>
    <col min="2" max="2" width="99.25" customWidth="1"/>
    <col min="3" max="3" width="2.83203125" customWidth="1"/>
    <col min="4" max="4" width="0" hidden="1" customWidth="1"/>
    <col min="5" max="16382" width="8.6640625" hidden="1"/>
    <col min="16383" max="16383" width="2.5" hidden="1" customWidth="1"/>
    <col min="16384" max="16384" width="3.58203125" hidden="1" customWidth="1"/>
  </cols>
  <sheetData>
    <row r="1" spans="1:4" ht="8" customHeight="1" x14ac:dyDescent="0.3"/>
    <row r="2" spans="1:4" ht="45" customHeight="1" x14ac:dyDescent="0.35">
      <c r="A2" s="52"/>
      <c r="B2" s="175"/>
    </row>
    <row r="3" spans="1:4" s="160" customFormat="1" ht="22" customHeight="1" x14ac:dyDescent="0.3">
      <c r="A3" s="246"/>
      <c r="B3" s="176" t="s">
        <v>137</v>
      </c>
    </row>
    <row r="4" spans="1:4" ht="15" customHeight="1" x14ac:dyDescent="0.3">
      <c r="A4" s="246"/>
      <c r="B4" s="215" t="s">
        <v>161</v>
      </c>
    </row>
    <row r="5" spans="1:4" ht="14.25" customHeight="1" outlineLevel="1" x14ac:dyDescent="0.3">
      <c r="A5" s="246"/>
      <c r="B5" s="177" t="s">
        <v>57</v>
      </c>
    </row>
    <row r="6" spans="1:4" ht="14.25" customHeight="1" outlineLevel="1" x14ac:dyDescent="0.3">
      <c r="A6" s="246"/>
      <c r="B6" s="177" t="s">
        <v>58</v>
      </c>
    </row>
    <row r="7" spans="1:4" ht="14.25" customHeight="1" outlineLevel="1" x14ac:dyDescent="0.3">
      <c r="A7" s="246"/>
      <c r="B7" s="177" t="s">
        <v>59</v>
      </c>
      <c r="D7" t="s">
        <v>55</v>
      </c>
    </row>
    <row r="8" spans="1:4" ht="14.25" customHeight="1" outlineLevel="1" x14ac:dyDescent="0.3">
      <c r="A8" s="246"/>
      <c r="B8" s="177" t="s">
        <v>60</v>
      </c>
    </row>
    <row r="9" spans="1:4" ht="14.25" customHeight="1" outlineLevel="1" x14ac:dyDescent="0.3">
      <c r="A9" s="246"/>
      <c r="B9" s="177" t="s">
        <v>61</v>
      </c>
      <c r="D9" t="s">
        <v>55</v>
      </c>
    </row>
    <row r="10" spans="1:4" ht="14.25" customHeight="1" outlineLevel="1" x14ac:dyDescent="0.3">
      <c r="A10" s="246"/>
      <c r="B10" s="177" t="s">
        <v>62</v>
      </c>
    </row>
    <row r="11" spans="1:4" ht="14.25" customHeight="1" outlineLevel="1" x14ac:dyDescent="0.3">
      <c r="A11" s="246"/>
      <c r="B11" s="177" t="s">
        <v>63</v>
      </c>
    </row>
    <row r="12" spans="1:4" ht="14.25" customHeight="1" outlineLevel="1" x14ac:dyDescent="0.3">
      <c r="A12" s="246"/>
      <c r="B12" s="177" t="s">
        <v>64</v>
      </c>
    </row>
    <row r="13" spans="1:4" ht="14.25" customHeight="1" outlineLevel="1" x14ac:dyDescent="0.3">
      <c r="A13" s="246"/>
      <c r="B13" s="177" t="s">
        <v>65</v>
      </c>
    </row>
    <row r="14" spans="1:4" ht="14.25" customHeight="1" outlineLevel="1" x14ac:dyDescent="0.3">
      <c r="A14" s="246"/>
      <c r="B14" s="177" t="s">
        <v>66</v>
      </c>
    </row>
    <row r="15" spans="1:4" x14ac:dyDescent="0.3">
      <c r="A15" s="246"/>
      <c r="B15" s="179"/>
    </row>
    <row r="16" spans="1:4" x14ac:dyDescent="0.3">
      <c r="A16" s="246"/>
      <c r="B16" s="214" t="s">
        <v>162</v>
      </c>
    </row>
    <row r="17" spans="1:2" outlineLevel="1" x14ac:dyDescent="0.3">
      <c r="A17" s="246"/>
      <c r="B17" s="177" t="s">
        <v>67</v>
      </c>
    </row>
    <row r="18" spans="1:2" outlineLevel="1" x14ac:dyDescent="0.3">
      <c r="A18" s="246"/>
      <c r="B18" s="177" t="s">
        <v>68</v>
      </c>
    </row>
    <row r="19" spans="1:2" outlineLevel="1" x14ac:dyDescent="0.3">
      <c r="A19" s="246"/>
      <c r="B19" s="177" t="s">
        <v>69</v>
      </c>
    </row>
    <row r="20" spans="1:2" outlineLevel="1" x14ac:dyDescent="0.3">
      <c r="A20" s="246"/>
      <c r="B20" s="177" t="s">
        <v>70</v>
      </c>
    </row>
    <row r="21" spans="1:2" outlineLevel="1" x14ac:dyDescent="0.3">
      <c r="A21" s="246"/>
      <c r="B21" s="177" t="s">
        <v>71</v>
      </c>
    </row>
    <row r="22" spans="1:2" outlineLevel="1" x14ac:dyDescent="0.3">
      <c r="A22" s="246"/>
      <c r="B22" s="177" t="s">
        <v>72</v>
      </c>
    </row>
    <row r="23" spans="1:2" outlineLevel="1" x14ac:dyDescent="0.3">
      <c r="A23" s="246"/>
      <c r="B23" s="177" t="s">
        <v>73</v>
      </c>
    </row>
    <row r="24" spans="1:2" outlineLevel="1" x14ac:dyDescent="0.3">
      <c r="A24" s="246"/>
      <c r="B24" s="177" t="s">
        <v>74</v>
      </c>
    </row>
    <row r="25" spans="1:2" outlineLevel="1" x14ac:dyDescent="0.3">
      <c r="A25" s="246"/>
      <c r="B25" s="177" t="s">
        <v>75</v>
      </c>
    </row>
    <row r="26" spans="1:2" outlineLevel="1" x14ac:dyDescent="0.3">
      <c r="A26" s="246"/>
      <c r="B26" s="178" t="s">
        <v>76</v>
      </c>
    </row>
    <row r="27" spans="1:2" x14ac:dyDescent="0.3">
      <c r="A27" s="246"/>
      <c r="B27" s="179"/>
    </row>
    <row r="28" spans="1:2" x14ac:dyDescent="0.3">
      <c r="A28" s="246"/>
      <c r="B28" s="214" t="s">
        <v>163</v>
      </c>
    </row>
    <row r="29" spans="1:2" outlineLevel="1" x14ac:dyDescent="0.3">
      <c r="A29" s="246"/>
      <c r="B29" s="177" t="s">
        <v>77</v>
      </c>
    </row>
    <row r="30" spans="1:2" outlineLevel="1" x14ac:dyDescent="0.3">
      <c r="A30" s="246"/>
      <c r="B30" s="177" t="s">
        <v>78</v>
      </c>
    </row>
    <row r="31" spans="1:2" outlineLevel="1" x14ac:dyDescent="0.3">
      <c r="A31" s="246"/>
      <c r="B31" s="177" t="s">
        <v>79</v>
      </c>
    </row>
    <row r="32" spans="1:2" outlineLevel="1" x14ac:dyDescent="0.3">
      <c r="A32" s="246"/>
      <c r="B32" s="178" t="s">
        <v>80</v>
      </c>
    </row>
    <row r="33" spans="1:2" outlineLevel="1" x14ac:dyDescent="0.3">
      <c r="A33" s="246"/>
      <c r="B33" s="177" t="s">
        <v>81</v>
      </c>
    </row>
    <row r="34" spans="1:2" outlineLevel="1" x14ac:dyDescent="0.3">
      <c r="A34" s="246"/>
      <c r="B34" s="177" t="s">
        <v>82</v>
      </c>
    </row>
    <row r="35" spans="1:2" x14ac:dyDescent="0.3">
      <c r="A35" s="246"/>
      <c r="B35" s="179"/>
    </row>
    <row r="36" spans="1:2" x14ac:dyDescent="0.3">
      <c r="A36" s="246"/>
      <c r="B36" s="214" t="s">
        <v>164</v>
      </c>
    </row>
    <row r="37" spans="1:2" outlineLevel="1" x14ac:dyDescent="0.3">
      <c r="A37" s="246"/>
      <c r="B37" s="177" t="s">
        <v>83</v>
      </c>
    </row>
    <row r="38" spans="1:2" outlineLevel="1" x14ac:dyDescent="0.3">
      <c r="A38" s="246"/>
      <c r="B38" s="177" t="s">
        <v>84</v>
      </c>
    </row>
    <row r="39" spans="1:2" outlineLevel="1" x14ac:dyDescent="0.3">
      <c r="A39" s="246"/>
      <c r="B39" s="177" t="s">
        <v>85</v>
      </c>
    </row>
    <row r="40" spans="1:2" outlineLevel="1" x14ac:dyDescent="0.3">
      <c r="A40" s="246"/>
      <c r="B40" s="177" t="s">
        <v>86</v>
      </c>
    </row>
    <row r="41" spans="1:2" outlineLevel="1" x14ac:dyDescent="0.3">
      <c r="A41" s="246"/>
      <c r="B41" s="177" t="s">
        <v>87</v>
      </c>
    </row>
    <row r="42" spans="1:2" outlineLevel="1" x14ac:dyDescent="0.3">
      <c r="A42" s="246"/>
      <c r="B42" s="177" t="s">
        <v>88</v>
      </c>
    </row>
    <row r="43" spans="1:2" outlineLevel="1" x14ac:dyDescent="0.3">
      <c r="A43" s="246"/>
      <c r="B43" s="177" t="s">
        <v>89</v>
      </c>
    </row>
    <row r="44" spans="1:2" outlineLevel="1" x14ac:dyDescent="0.3">
      <c r="A44" s="246"/>
      <c r="B44" s="177" t="s">
        <v>90</v>
      </c>
    </row>
    <row r="45" spans="1:2" outlineLevel="1" x14ac:dyDescent="0.3">
      <c r="A45" s="246"/>
      <c r="B45" s="177" t="s">
        <v>91</v>
      </c>
    </row>
    <row r="46" spans="1:2" outlineLevel="1" x14ac:dyDescent="0.3">
      <c r="A46" s="246"/>
      <c r="B46" s="177" t="s">
        <v>92</v>
      </c>
    </row>
    <row r="47" spans="1:2" x14ac:dyDescent="0.3">
      <c r="A47" s="246"/>
      <c r="B47" s="179"/>
    </row>
    <row r="48" spans="1:2" x14ac:dyDescent="0.3">
      <c r="A48" s="246"/>
      <c r="B48" s="214" t="s">
        <v>165</v>
      </c>
    </row>
    <row r="49" spans="1:2" outlineLevel="1" x14ac:dyDescent="0.3">
      <c r="A49" s="246"/>
      <c r="B49" s="177" t="s">
        <v>93</v>
      </c>
    </row>
    <row r="50" spans="1:2" outlineLevel="1" x14ac:dyDescent="0.3">
      <c r="A50" s="246"/>
      <c r="B50" s="177" t="s">
        <v>94</v>
      </c>
    </row>
    <row r="51" spans="1:2" outlineLevel="1" x14ac:dyDescent="0.3">
      <c r="A51" s="246"/>
      <c r="B51" s="177" t="s">
        <v>95</v>
      </c>
    </row>
    <row r="52" spans="1:2" outlineLevel="1" x14ac:dyDescent="0.3">
      <c r="A52" s="246"/>
      <c r="B52" s="177" t="s">
        <v>96</v>
      </c>
    </row>
    <row r="53" spans="1:2" outlineLevel="1" x14ac:dyDescent="0.3">
      <c r="A53" s="246"/>
      <c r="B53" s="177" t="s">
        <v>97</v>
      </c>
    </row>
    <row r="54" spans="1:2" outlineLevel="1" x14ac:dyDescent="0.3">
      <c r="A54" s="246"/>
      <c r="B54" s="177" t="s">
        <v>98</v>
      </c>
    </row>
    <row r="55" spans="1:2" outlineLevel="1" x14ac:dyDescent="0.3">
      <c r="A55" s="246"/>
      <c r="B55" s="177" t="s">
        <v>99</v>
      </c>
    </row>
    <row r="56" spans="1:2" outlineLevel="1" x14ac:dyDescent="0.3">
      <c r="A56" s="246"/>
      <c r="B56" s="177" t="s">
        <v>100</v>
      </c>
    </row>
    <row r="57" spans="1:2" outlineLevel="1" x14ac:dyDescent="0.3">
      <c r="A57" s="246"/>
      <c r="B57" s="177" t="s">
        <v>101</v>
      </c>
    </row>
    <row r="58" spans="1:2" outlineLevel="1" x14ac:dyDescent="0.3">
      <c r="A58" s="246"/>
      <c r="B58" s="177" t="s">
        <v>102</v>
      </c>
    </row>
    <row r="59" spans="1:2" outlineLevel="1" x14ac:dyDescent="0.3">
      <c r="A59" s="246"/>
      <c r="B59" s="177" t="s">
        <v>103</v>
      </c>
    </row>
    <row r="60" spans="1:2" outlineLevel="1" x14ac:dyDescent="0.3">
      <c r="A60" s="246"/>
      <c r="B60" s="177" t="s">
        <v>104</v>
      </c>
    </row>
    <row r="61" spans="1:2" outlineLevel="1" x14ac:dyDescent="0.3">
      <c r="A61" s="246"/>
      <c r="B61" s="177" t="s">
        <v>105</v>
      </c>
    </row>
    <row r="62" spans="1:2" outlineLevel="1" x14ac:dyDescent="0.3">
      <c r="A62" s="246"/>
      <c r="B62" s="177" t="s">
        <v>106</v>
      </c>
    </row>
    <row r="63" spans="1:2" outlineLevel="1" x14ac:dyDescent="0.3">
      <c r="A63" s="246"/>
      <c r="B63" s="177" t="s">
        <v>107</v>
      </c>
    </row>
    <row r="64" spans="1:2" outlineLevel="1" x14ac:dyDescent="0.3">
      <c r="A64" s="246"/>
      <c r="B64" s="177" t="s">
        <v>108</v>
      </c>
    </row>
    <row r="65" spans="1:2" outlineLevel="1" x14ac:dyDescent="0.3">
      <c r="A65" s="246"/>
      <c r="B65" s="177" t="s">
        <v>109</v>
      </c>
    </row>
    <row r="66" spans="1:2" outlineLevel="1" x14ac:dyDescent="0.3">
      <c r="A66" s="246"/>
      <c r="B66" s="177" t="s">
        <v>110</v>
      </c>
    </row>
    <row r="67" spans="1:2" outlineLevel="1" x14ac:dyDescent="0.3">
      <c r="A67" s="246"/>
      <c r="B67" s="177" t="s">
        <v>111</v>
      </c>
    </row>
    <row r="68" spans="1:2" outlineLevel="1" x14ac:dyDescent="0.3">
      <c r="A68" s="246"/>
      <c r="B68" s="177" t="s">
        <v>112</v>
      </c>
    </row>
    <row r="69" spans="1:2" outlineLevel="1" x14ac:dyDescent="0.3">
      <c r="A69" s="246"/>
      <c r="B69" s="177" t="s">
        <v>113</v>
      </c>
    </row>
    <row r="70" spans="1:2" outlineLevel="1" x14ac:dyDescent="0.3">
      <c r="A70" s="246"/>
      <c r="B70" s="177" t="s">
        <v>114</v>
      </c>
    </row>
    <row r="71" spans="1:2" outlineLevel="1" x14ac:dyDescent="0.3">
      <c r="A71" s="246"/>
      <c r="B71" s="177" t="s">
        <v>115</v>
      </c>
    </row>
    <row r="72" spans="1:2" outlineLevel="1" x14ac:dyDescent="0.3">
      <c r="A72" s="246"/>
      <c r="B72" s="177" t="s">
        <v>116</v>
      </c>
    </row>
    <row r="73" spans="1:2" outlineLevel="1" x14ac:dyDescent="0.3">
      <c r="A73" s="246"/>
      <c r="B73" s="177" t="s">
        <v>117</v>
      </c>
    </row>
    <row r="74" spans="1:2" outlineLevel="1" x14ac:dyDescent="0.3">
      <c r="A74" s="246"/>
      <c r="B74" s="177" t="s">
        <v>118</v>
      </c>
    </row>
    <row r="75" spans="1:2" outlineLevel="1" x14ac:dyDescent="0.3">
      <c r="A75" s="246"/>
      <c r="B75" s="177" t="s">
        <v>119</v>
      </c>
    </row>
    <row r="76" spans="1:2" outlineLevel="1" x14ac:dyDescent="0.3">
      <c r="A76" s="246"/>
      <c r="B76" s="177" t="s">
        <v>120</v>
      </c>
    </row>
    <row r="77" spans="1:2" outlineLevel="1" x14ac:dyDescent="0.3">
      <c r="A77" s="246"/>
      <c r="B77" s="177" t="s">
        <v>121</v>
      </c>
    </row>
    <row r="78" spans="1:2" outlineLevel="1" x14ac:dyDescent="0.3">
      <c r="A78" s="246"/>
      <c r="B78" s="177" t="s">
        <v>122</v>
      </c>
    </row>
    <row r="79" spans="1:2" outlineLevel="1" x14ac:dyDescent="0.3">
      <c r="A79" s="246"/>
      <c r="B79" s="177" t="s">
        <v>123</v>
      </c>
    </row>
    <row r="80" spans="1:2" outlineLevel="1" x14ac:dyDescent="0.3">
      <c r="A80" s="246"/>
      <c r="B80" s="178" t="s">
        <v>124</v>
      </c>
    </row>
    <row r="81" spans="1:2" outlineLevel="1" x14ac:dyDescent="0.3">
      <c r="A81" s="246"/>
      <c r="B81" s="178" t="s">
        <v>125</v>
      </c>
    </row>
    <row r="82" spans="1:2" outlineLevel="1" x14ac:dyDescent="0.3">
      <c r="A82" s="246"/>
      <c r="B82" s="178" t="s">
        <v>126</v>
      </c>
    </row>
    <row r="83" spans="1:2" outlineLevel="1" x14ac:dyDescent="0.3">
      <c r="A83" s="246"/>
      <c r="B83" s="178" t="s">
        <v>127</v>
      </c>
    </row>
    <row r="84" spans="1:2" outlineLevel="1" x14ac:dyDescent="0.3">
      <c r="A84" s="246"/>
      <c r="B84" s="178" t="s">
        <v>128</v>
      </c>
    </row>
    <row r="85" spans="1:2" x14ac:dyDescent="0.3">
      <c r="A85" s="246"/>
      <c r="B85" s="177"/>
    </row>
    <row r="86" spans="1:2" x14ac:dyDescent="0.3">
      <c r="A86" s="246"/>
      <c r="B86" s="214" t="s">
        <v>166</v>
      </c>
    </row>
    <row r="87" spans="1:2" outlineLevel="1" x14ac:dyDescent="0.3">
      <c r="A87" s="246"/>
      <c r="B87" s="178" t="s">
        <v>56</v>
      </c>
    </row>
    <row r="88" spans="1:2" x14ac:dyDescent="0.3">
      <c r="A88" s="246"/>
      <c r="B88" s="180"/>
    </row>
    <row r="89" spans="1:2" ht="4.5" customHeight="1" x14ac:dyDescent="0.3">
      <c r="A89" s="246"/>
    </row>
    <row r="90" spans="1:2" ht="4.5" customHeight="1" x14ac:dyDescent="0.3">
      <c r="A90" s="246"/>
      <c r="B90" s="216"/>
    </row>
    <row r="91" spans="1:2" x14ac:dyDescent="0.3">
      <c r="A91" s="246"/>
    </row>
    <row r="92" spans="1:2" x14ac:dyDescent="0.3">
      <c r="A92" s="246"/>
    </row>
    <row r="93" spans="1:2" hidden="1" x14ac:dyDescent="0.3">
      <c r="A93" s="246"/>
    </row>
    <row r="94" spans="1:2" hidden="1" x14ac:dyDescent="0.3">
      <c r="A94" s="246"/>
    </row>
    <row r="95" spans="1:2" hidden="1" x14ac:dyDescent="0.3">
      <c r="A95" s="246"/>
    </row>
    <row r="96" spans="1:2" hidden="1" x14ac:dyDescent="0.3">
      <c r="A96" s="246"/>
    </row>
    <row r="97" spans="1:1" hidden="1" x14ac:dyDescent="0.3">
      <c r="A97" s="246"/>
    </row>
    <row r="98" spans="1:1" hidden="1" x14ac:dyDescent="0.3">
      <c r="A98" s="246"/>
    </row>
    <row r="99" spans="1:1" hidden="1" x14ac:dyDescent="0.3">
      <c r="A99" s="246"/>
    </row>
    <row r="100" spans="1:1" hidden="1" x14ac:dyDescent="0.3">
      <c r="A100" s="246"/>
    </row>
    <row r="101" spans="1:1" hidden="1" x14ac:dyDescent="0.3">
      <c r="A101" s="246"/>
    </row>
  </sheetData>
  <mergeCells count="1">
    <mergeCell ref="A3:A10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G979"/>
  <sheetViews>
    <sheetView showGridLines="0" zoomScale="80" zoomScaleNormal="80" workbookViewId="0">
      <pane ySplit="6" topLeftCell="A39" activePane="bottomLeft" state="frozen"/>
      <selection pane="bottomLeft" activeCell="G43" sqref="G43"/>
    </sheetView>
  </sheetViews>
  <sheetFormatPr defaultColWidth="0" defaultRowHeight="15" customHeight="1" x14ac:dyDescent="0.35"/>
  <cols>
    <col min="1" max="1" width="1.33203125" customWidth="1"/>
    <col min="2" max="2" width="0.6640625" customWidth="1"/>
    <col min="3" max="3" width="4.25" style="174" customWidth="1"/>
    <col min="4" max="4" width="27.1640625" style="200" customWidth="1"/>
    <col min="5" max="5" width="7.6640625" style="174" customWidth="1"/>
    <col min="6" max="6" width="14.6640625" style="174" customWidth="1"/>
    <col min="7" max="7" width="17.83203125" style="174" customWidth="1"/>
    <col min="8" max="8" width="19.58203125" style="174" customWidth="1"/>
    <col min="9" max="9" width="17.08203125" style="174" customWidth="1"/>
    <col min="10" max="10" width="26.5" style="174" bestFit="1" customWidth="1"/>
    <col min="11" max="11" width="16.4140625" style="174" bestFit="1" customWidth="1"/>
    <col min="12" max="12" width="12.9140625" style="174" customWidth="1"/>
    <col min="13" max="13" width="21.1640625" style="174" bestFit="1" customWidth="1"/>
    <col min="14" max="14" width="3.6640625" style="184" customWidth="1"/>
    <col min="15" max="19" width="12.1640625" style="184" hidden="1" customWidth="1"/>
    <col min="20" max="26" width="12.58203125" hidden="1" customWidth="1"/>
    <col min="27" max="27" width="2" hidden="1" customWidth="1"/>
    <col min="28" max="33" width="22.1640625" hidden="1" customWidth="1"/>
    <col min="34" max="16384" width="12.58203125" hidden="1"/>
  </cols>
  <sheetData>
    <row r="1" spans="1:33" ht="7.5" customHeight="1" x14ac:dyDescent="0.35"/>
    <row r="2" spans="1:33" ht="15.75" customHeight="1" x14ac:dyDescent="0.3">
      <c r="A2" s="2"/>
      <c r="B2" s="2"/>
      <c r="C2" s="155"/>
      <c r="D2" s="201"/>
      <c r="E2" s="161"/>
      <c r="F2" s="161"/>
      <c r="G2" s="161"/>
      <c r="H2" s="161"/>
      <c r="I2" s="162"/>
      <c r="J2" s="162"/>
      <c r="K2" s="161"/>
      <c r="L2" s="161"/>
      <c r="M2" s="161"/>
      <c r="N2" s="47"/>
      <c r="O2" s="47"/>
      <c r="P2" s="47"/>
      <c r="Q2" s="47"/>
      <c r="R2" s="47"/>
      <c r="S2" s="47"/>
      <c r="AA2" s="2"/>
      <c r="AB2" s="2"/>
      <c r="AC2" s="2"/>
      <c r="AD2" s="2"/>
      <c r="AE2" s="2"/>
      <c r="AF2" s="2"/>
      <c r="AG2" s="2"/>
    </row>
    <row r="3" spans="1:33" ht="15.75" customHeight="1" x14ac:dyDescent="0.3">
      <c r="A3" s="2"/>
      <c r="B3" s="2"/>
      <c r="C3" s="162"/>
      <c r="D3" s="202"/>
      <c r="E3" s="163"/>
      <c r="F3" s="163"/>
      <c r="G3" s="163"/>
      <c r="H3" s="163"/>
      <c r="I3" s="163"/>
      <c r="J3" s="163"/>
      <c r="K3" s="163"/>
      <c r="L3" s="163"/>
      <c r="M3" s="163"/>
      <c r="N3" s="47"/>
      <c r="O3" s="47"/>
      <c r="P3" s="47"/>
      <c r="Q3" s="47"/>
      <c r="R3" s="47"/>
      <c r="S3" s="47"/>
      <c r="AA3" s="2"/>
      <c r="AB3" s="2"/>
      <c r="AC3" s="2"/>
      <c r="AD3" s="2"/>
      <c r="AE3" s="2"/>
      <c r="AF3" s="2"/>
      <c r="AG3" s="2"/>
    </row>
    <row r="4" spans="1:33" ht="16.5" customHeight="1" x14ac:dyDescent="0.3">
      <c r="A4" s="2"/>
      <c r="B4" s="2"/>
      <c r="C4" s="162"/>
      <c r="D4" s="202"/>
      <c r="E4" s="163"/>
      <c r="F4" s="163"/>
      <c r="G4" s="163"/>
      <c r="H4" s="163"/>
      <c r="I4" s="163"/>
      <c r="J4" s="163"/>
      <c r="K4" s="163"/>
      <c r="L4" s="163"/>
      <c r="M4" s="163"/>
      <c r="N4" s="47"/>
      <c r="O4" s="47"/>
      <c r="P4" s="47"/>
      <c r="Q4" s="47"/>
      <c r="R4" s="47"/>
      <c r="S4" s="47"/>
      <c r="AA4" s="2"/>
      <c r="AB4" s="2"/>
      <c r="AC4" s="2"/>
      <c r="AD4" s="2"/>
      <c r="AE4" s="2"/>
      <c r="AF4" s="2"/>
      <c r="AG4" s="2"/>
    </row>
    <row r="5" spans="1:33" ht="9.5" customHeight="1" thickBot="1" x14ac:dyDescent="0.35">
      <c r="A5" s="2"/>
      <c r="B5" s="2"/>
      <c r="C5" s="156"/>
      <c r="D5" s="203"/>
      <c r="E5" s="164"/>
      <c r="F5" s="165"/>
      <c r="G5" s="166"/>
      <c r="H5" s="157"/>
      <c r="I5" s="157"/>
      <c r="J5" s="157"/>
      <c r="K5" s="157"/>
      <c r="L5" s="166"/>
      <c r="M5" s="157"/>
      <c r="N5" s="47"/>
      <c r="O5" s="47"/>
      <c r="P5" s="47"/>
      <c r="Q5" s="47"/>
      <c r="R5" s="47"/>
      <c r="S5" s="47"/>
      <c r="AA5" s="2"/>
      <c r="AB5" s="2"/>
      <c r="AC5" s="2"/>
      <c r="AD5" s="2"/>
      <c r="AE5" s="2"/>
      <c r="AF5" s="2"/>
      <c r="AG5" s="2"/>
    </row>
    <row r="6" spans="1:33" ht="39.75" customHeight="1" thickTop="1" x14ac:dyDescent="0.3">
      <c r="A6" s="4"/>
      <c r="B6" s="4"/>
      <c r="C6" s="190"/>
      <c r="D6" s="204" t="s">
        <v>1</v>
      </c>
      <c r="E6" s="191" t="s">
        <v>3</v>
      </c>
      <c r="F6" s="191" t="s">
        <v>7</v>
      </c>
      <c r="G6" s="192" t="s">
        <v>8</v>
      </c>
      <c r="H6" s="191" t="s">
        <v>9</v>
      </c>
      <c r="I6" s="223" t="s">
        <v>169</v>
      </c>
      <c r="J6" s="191" t="s">
        <v>129</v>
      </c>
      <c r="K6" s="191" t="s">
        <v>148</v>
      </c>
      <c r="L6" s="191" t="s">
        <v>142</v>
      </c>
      <c r="M6" s="193" t="s">
        <v>152</v>
      </c>
      <c r="N6" s="5"/>
      <c r="O6" s="5"/>
      <c r="P6" s="5"/>
      <c r="Q6" s="5"/>
      <c r="R6" s="5"/>
      <c r="S6" s="5"/>
      <c r="AA6" s="4"/>
      <c r="AB6" s="4"/>
      <c r="AC6" s="4"/>
      <c r="AD6" s="4"/>
      <c r="AE6" s="4"/>
      <c r="AF6" s="4"/>
      <c r="AG6" s="4"/>
    </row>
    <row r="7" spans="1:33" ht="15" customHeight="1" x14ac:dyDescent="0.3">
      <c r="A7" s="2"/>
      <c r="B7" s="2"/>
      <c r="C7" s="194">
        <v>1</v>
      </c>
      <c r="D7" s="205" t="s">
        <v>158</v>
      </c>
      <c r="E7" s="168">
        <v>48</v>
      </c>
      <c r="F7" s="169" t="s">
        <v>159</v>
      </c>
      <c r="G7" s="169" t="s">
        <v>160</v>
      </c>
      <c r="H7" s="170" t="s">
        <v>33</v>
      </c>
      <c r="I7" s="235" t="str">
        <f>VLOOKUP(H7,base!$D$17:$E$24,2,)</f>
        <v>SIM</v>
      </c>
      <c r="J7" s="169" t="s">
        <v>44</v>
      </c>
      <c r="K7" s="169" t="s">
        <v>144</v>
      </c>
      <c r="L7" s="171">
        <v>44927</v>
      </c>
      <c r="M7" s="195" t="s">
        <v>167</v>
      </c>
      <c r="N7" s="47"/>
      <c r="O7" s="47"/>
      <c r="P7" s="47"/>
      <c r="Q7" s="47"/>
      <c r="R7" s="47"/>
      <c r="S7" s="47"/>
      <c r="AA7" s="2"/>
      <c r="AB7" s="2"/>
      <c r="AC7" s="2"/>
      <c r="AD7" s="2"/>
      <c r="AE7" s="2"/>
      <c r="AF7" s="2"/>
      <c r="AG7" s="2"/>
    </row>
    <row r="8" spans="1:33" ht="15" customHeight="1" x14ac:dyDescent="0.3">
      <c r="A8" s="2"/>
      <c r="B8" s="2"/>
      <c r="C8" s="194">
        <f t="shared" ref="C8:C71" si="0">C7+1</f>
        <v>2</v>
      </c>
      <c r="D8" s="205" t="s">
        <v>158</v>
      </c>
      <c r="E8" s="168">
        <v>44</v>
      </c>
      <c r="F8" s="169" t="s">
        <v>159</v>
      </c>
      <c r="G8" s="169" t="s">
        <v>160</v>
      </c>
      <c r="H8" s="170" t="s">
        <v>37</v>
      </c>
      <c r="I8" s="235" t="str">
        <f>VLOOKUP(H8,base!$D$17:$E$24,2,)</f>
        <v>SIM</v>
      </c>
      <c r="J8" s="169" t="s">
        <v>49</v>
      </c>
      <c r="K8" s="169" t="s">
        <v>144</v>
      </c>
      <c r="L8" s="171">
        <v>44887</v>
      </c>
      <c r="M8" s="195" t="s">
        <v>167</v>
      </c>
      <c r="N8" s="47"/>
      <c r="O8" s="47"/>
      <c r="P8" s="47"/>
      <c r="Q8" s="47"/>
      <c r="R8" s="47"/>
      <c r="S8" s="47"/>
      <c r="AA8" s="2"/>
      <c r="AB8" s="2"/>
      <c r="AC8" s="2"/>
      <c r="AD8" s="2"/>
      <c r="AE8" s="2"/>
      <c r="AF8" s="2"/>
      <c r="AG8" s="2"/>
    </row>
    <row r="9" spans="1:33" ht="15" customHeight="1" x14ac:dyDescent="0.3">
      <c r="A9" s="2"/>
      <c r="B9" s="2"/>
      <c r="C9" s="194">
        <f t="shared" si="0"/>
        <v>3</v>
      </c>
      <c r="D9" s="205" t="s">
        <v>158</v>
      </c>
      <c r="E9" s="168">
        <v>67</v>
      </c>
      <c r="F9" s="169" t="s">
        <v>159</v>
      </c>
      <c r="G9" s="169" t="s">
        <v>160</v>
      </c>
      <c r="H9" s="170" t="s">
        <v>36</v>
      </c>
      <c r="I9" s="235" t="str">
        <f>VLOOKUP(H9,base!$D$17:$E$24,2,)</f>
        <v>SIM</v>
      </c>
      <c r="J9" s="169" t="s">
        <v>44</v>
      </c>
      <c r="K9" s="169" t="s">
        <v>145</v>
      </c>
      <c r="L9" s="171">
        <v>42974</v>
      </c>
      <c r="M9" s="195" t="s">
        <v>168</v>
      </c>
      <c r="N9" s="47"/>
      <c r="O9" s="47"/>
      <c r="P9" s="47"/>
      <c r="Q9" s="47"/>
      <c r="R9" s="47"/>
      <c r="S9" s="47"/>
      <c r="AA9" s="2"/>
      <c r="AB9" s="2"/>
      <c r="AC9" s="2"/>
      <c r="AD9" s="2"/>
      <c r="AE9" s="2"/>
      <c r="AF9" s="2"/>
      <c r="AG9" s="2"/>
    </row>
    <row r="10" spans="1:33" ht="15" customHeight="1" x14ac:dyDescent="0.3">
      <c r="A10" s="2"/>
      <c r="B10" s="2"/>
      <c r="C10" s="194">
        <f t="shared" si="0"/>
        <v>4</v>
      </c>
      <c r="D10" s="206" t="s">
        <v>158</v>
      </c>
      <c r="E10" s="168">
        <v>61</v>
      </c>
      <c r="F10" s="169" t="s">
        <v>159</v>
      </c>
      <c r="G10" s="169" t="s">
        <v>160</v>
      </c>
      <c r="H10" s="170" t="s">
        <v>35</v>
      </c>
      <c r="I10" s="235" t="str">
        <f>VLOOKUP(H10,base!$D$17:$E$24,2,)</f>
        <v>SIM</v>
      </c>
      <c r="J10" s="169" t="s">
        <v>45</v>
      </c>
      <c r="K10" s="169" t="s">
        <v>143</v>
      </c>
      <c r="L10" s="171">
        <v>45226</v>
      </c>
      <c r="M10" s="195" t="s">
        <v>167</v>
      </c>
      <c r="N10" s="47"/>
      <c r="O10" s="47"/>
      <c r="P10" s="47"/>
      <c r="Q10" s="47"/>
      <c r="R10" s="47"/>
      <c r="S10" s="47"/>
      <c r="AA10" s="2"/>
      <c r="AB10" s="2"/>
      <c r="AC10" s="2"/>
      <c r="AD10" s="2"/>
      <c r="AE10" s="2"/>
      <c r="AF10" s="2"/>
      <c r="AG10" s="2"/>
    </row>
    <row r="11" spans="1:33" ht="15" customHeight="1" x14ac:dyDescent="0.3">
      <c r="A11" s="2"/>
      <c r="B11" s="2"/>
      <c r="C11" s="194">
        <f t="shared" si="0"/>
        <v>5</v>
      </c>
      <c r="D11" s="205" t="s">
        <v>158</v>
      </c>
      <c r="E11" s="168">
        <v>62</v>
      </c>
      <c r="F11" s="169" t="s">
        <v>159</v>
      </c>
      <c r="G11" s="169" t="s">
        <v>160</v>
      </c>
      <c r="H11" s="170" t="s">
        <v>35</v>
      </c>
      <c r="I11" s="235" t="str">
        <f>VLOOKUP(H11,base!$D$17:$E$24,2,)</f>
        <v>SIM</v>
      </c>
      <c r="J11" s="169" t="s">
        <v>136</v>
      </c>
      <c r="K11" s="169" t="s">
        <v>145</v>
      </c>
      <c r="L11" s="171">
        <v>45226</v>
      </c>
      <c r="M11" s="195" t="s">
        <v>168</v>
      </c>
      <c r="N11" s="47"/>
      <c r="O11" s="47"/>
      <c r="P11" s="47"/>
      <c r="Q11" s="47"/>
      <c r="R11" s="47"/>
      <c r="S11" s="47"/>
      <c r="AA11" s="2"/>
      <c r="AB11" s="2"/>
      <c r="AC11" s="2"/>
      <c r="AD11" s="2"/>
      <c r="AE11" s="2"/>
      <c r="AF11" s="2"/>
      <c r="AG11" s="2"/>
    </row>
    <row r="12" spans="1:33" ht="15" customHeight="1" x14ac:dyDescent="0.3">
      <c r="A12" s="2"/>
      <c r="B12" s="2"/>
      <c r="C12" s="194">
        <f t="shared" si="0"/>
        <v>6</v>
      </c>
      <c r="D12" s="205" t="s">
        <v>158</v>
      </c>
      <c r="E12" s="168">
        <v>43</v>
      </c>
      <c r="F12" s="169" t="s">
        <v>159</v>
      </c>
      <c r="G12" s="169" t="s">
        <v>160</v>
      </c>
      <c r="H12" s="170" t="s">
        <v>16</v>
      </c>
      <c r="I12" s="235" t="str">
        <f>VLOOKUP(H12,base!$D$17:$E$24,2,)</f>
        <v>NÃO</v>
      </c>
      <c r="J12" s="169" t="s">
        <v>45</v>
      </c>
      <c r="K12" s="169" t="s">
        <v>145</v>
      </c>
      <c r="L12" s="171">
        <v>44498</v>
      </c>
      <c r="M12" s="195" t="s">
        <v>167</v>
      </c>
      <c r="N12" s="47"/>
      <c r="O12" s="47"/>
      <c r="P12" s="47"/>
      <c r="Q12" s="47"/>
      <c r="R12" s="47"/>
      <c r="S12" s="47"/>
      <c r="AA12" s="2"/>
      <c r="AB12" s="2"/>
      <c r="AC12" s="2"/>
      <c r="AD12" s="2"/>
      <c r="AE12" s="2"/>
      <c r="AF12" s="2"/>
      <c r="AG12" s="2"/>
    </row>
    <row r="13" spans="1:33" ht="15" customHeight="1" x14ac:dyDescent="0.3">
      <c r="A13" s="2"/>
      <c r="B13" s="2"/>
      <c r="C13" s="194">
        <f t="shared" si="0"/>
        <v>7</v>
      </c>
      <c r="D13" s="205" t="s">
        <v>158</v>
      </c>
      <c r="E13" s="168">
        <v>32</v>
      </c>
      <c r="F13" s="169" t="s">
        <v>159</v>
      </c>
      <c r="G13" s="169" t="s">
        <v>160</v>
      </c>
      <c r="H13" s="170" t="s">
        <v>16</v>
      </c>
      <c r="I13" s="235" t="str">
        <f>VLOOKUP(H13,base!$D$17:$E$24,2,)</f>
        <v>NÃO</v>
      </c>
      <c r="J13" s="169" t="s">
        <v>49</v>
      </c>
      <c r="K13" s="169" t="s">
        <v>145</v>
      </c>
      <c r="L13" s="169" t="s">
        <v>170</v>
      </c>
      <c r="M13" s="195" t="s">
        <v>168</v>
      </c>
      <c r="N13" s="47"/>
      <c r="O13" s="47"/>
      <c r="P13" s="47"/>
      <c r="Q13" s="47"/>
      <c r="R13" s="47"/>
      <c r="S13" s="47"/>
      <c r="AA13" s="2"/>
      <c r="AB13" s="2"/>
      <c r="AC13" s="2"/>
      <c r="AD13" s="2"/>
      <c r="AE13" s="2"/>
      <c r="AF13" s="2"/>
      <c r="AG13" s="2"/>
    </row>
    <row r="14" spans="1:33" ht="15" customHeight="1" x14ac:dyDescent="0.3">
      <c r="A14" s="2"/>
      <c r="B14" s="2"/>
      <c r="C14" s="194">
        <f t="shared" si="0"/>
        <v>8</v>
      </c>
      <c r="D14" s="205" t="s">
        <v>158</v>
      </c>
      <c r="E14" s="168">
        <v>31</v>
      </c>
      <c r="F14" s="169" t="s">
        <v>159</v>
      </c>
      <c r="G14" s="169" t="s">
        <v>160</v>
      </c>
      <c r="H14" s="170" t="s">
        <v>16</v>
      </c>
      <c r="I14" s="235" t="str">
        <f>VLOOKUP(H14,base!$D$17:$E$24,2,)</f>
        <v>NÃO</v>
      </c>
      <c r="J14" s="169" t="s">
        <v>44</v>
      </c>
      <c r="K14" s="169" t="s">
        <v>143</v>
      </c>
      <c r="L14" s="169" t="s">
        <v>170</v>
      </c>
      <c r="M14" s="195" t="s">
        <v>167</v>
      </c>
      <c r="N14" s="47"/>
      <c r="O14" s="47"/>
      <c r="P14" s="47"/>
      <c r="Q14" s="47"/>
      <c r="R14" s="47"/>
      <c r="S14" s="47"/>
      <c r="AA14" s="2"/>
      <c r="AB14" s="2"/>
      <c r="AC14" s="2"/>
      <c r="AD14" s="2"/>
      <c r="AE14" s="2"/>
      <c r="AF14" s="2"/>
      <c r="AG14" s="2"/>
    </row>
    <row r="15" spans="1:33" ht="15" customHeight="1" x14ac:dyDescent="0.3">
      <c r="A15" s="2"/>
      <c r="B15" s="2"/>
      <c r="C15" s="194">
        <f t="shared" si="0"/>
        <v>9</v>
      </c>
      <c r="D15" s="205" t="s">
        <v>158</v>
      </c>
      <c r="E15" s="168">
        <v>46</v>
      </c>
      <c r="F15" s="169" t="s">
        <v>159</v>
      </c>
      <c r="G15" s="169" t="s">
        <v>160</v>
      </c>
      <c r="H15" s="170" t="s">
        <v>33</v>
      </c>
      <c r="I15" s="235" t="str">
        <f>VLOOKUP(H15,base!$D$17:$E$24,2,)</f>
        <v>SIM</v>
      </c>
      <c r="J15" s="169" t="s">
        <v>49</v>
      </c>
      <c r="K15" s="169" t="s">
        <v>143</v>
      </c>
      <c r="L15" s="169" t="s">
        <v>170</v>
      </c>
      <c r="M15" s="195" t="s">
        <v>168</v>
      </c>
      <c r="N15" s="47"/>
      <c r="O15" s="47"/>
      <c r="P15" s="47"/>
      <c r="Q15" s="47"/>
      <c r="R15" s="47"/>
      <c r="S15" s="47"/>
      <c r="AA15" s="2"/>
      <c r="AB15" s="2"/>
      <c r="AC15" s="2"/>
      <c r="AD15" s="2"/>
      <c r="AE15" s="2"/>
      <c r="AF15" s="2"/>
      <c r="AG15" s="2"/>
    </row>
    <row r="16" spans="1:33" ht="15" customHeight="1" x14ac:dyDescent="0.3">
      <c r="A16" s="2"/>
      <c r="B16" s="2"/>
      <c r="C16" s="194">
        <f t="shared" si="0"/>
        <v>10</v>
      </c>
      <c r="D16" s="205" t="s">
        <v>158</v>
      </c>
      <c r="E16" s="168">
        <v>30</v>
      </c>
      <c r="F16" s="169" t="s">
        <v>159</v>
      </c>
      <c r="G16" s="169" t="s">
        <v>160</v>
      </c>
      <c r="H16" s="170" t="s">
        <v>33</v>
      </c>
      <c r="I16" s="235" t="str">
        <f>VLOOKUP(H16,base!$D$17:$E$24,2,)</f>
        <v>SIM</v>
      </c>
      <c r="J16" s="169" t="s">
        <v>44</v>
      </c>
      <c r="K16" s="169" t="s">
        <v>144</v>
      </c>
      <c r="L16" s="169" t="s">
        <v>170</v>
      </c>
      <c r="M16" s="195" t="s">
        <v>167</v>
      </c>
      <c r="N16" s="47"/>
      <c r="O16" s="47"/>
      <c r="P16" s="47"/>
      <c r="Q16" s="47"/>
      <c r="R16" s="47"/>
      <c r="S16" s="47"/>
      <c r="AA16" s="2"/>
      <c r="AB16" s="2"/>
      <c r="AC16" s="2"/>
      <c r="AD16" s="2"/>
      <c r="AE16" s="2"/>
      <c r="AF16" s="2"/>
      <c r="AG16" s="2"/>
    </row>
    <row r="17" spans="1:33" ht="15" customHeight="1" x14ac:dyDescent="0.3">
      <c r="A17" s="2"/>
      <c r="B17" s="2"/>
      <c r="C17" s="194">
        <f t="shared" si="0"/>
        <v>11</v>
      </c>
      <c r="D17" s="205" t="s">
        <v>158</v>
      </c>
      <c r="E17" s="168">
        <v>57</v>
      </c>
      <c r="F17" s="169" t="s">
        <v>159</v>
      </c>
      <c r="G17" s="169" t="s">
        <v>160</v>
      </c>
      <c r="H17" s="170" t="s">
        <v>16</v>
      </c>
      <c r="I17" s="235" t="str">
        <f>VLOOKUP(H17,base!$D$17:$E$24,2,)</f>
        <v>NÃO</v>
      </c>
      <c r="J17" s="169" t="s">
        <v>45</v>
      </c>
      <c r="K17" s="169" t="s">
        <v>144</v>
      </c>
      <c r="L17" s="169" t="s">
        <v>170</v>
      </c>
      <c r="M17" s="195" t="s">
        <v>168</v>
      </c>
      <c r="N17" s="47"/>
      <c r="O17" s="47"/>
      <c r="P17" s="47"/>
      <c r="Q17" s="47"/>
      <c r="R17" s="47"/>
      <c r="S17" s="47"/>
      <c r="AA17" s="2"/>
      <c r="AB17" s="2"/>
      <c r="AC17" s="2"/>
      <c r="AD17" s="2"/>
      <c r="AE17" s="2"/>
      <c r="AF17" s="2"/>
      <c r="AG17" s="2"/>
    </row>
    <row r="18" spans="1:33" ht="15" customHeight="1" x14ac:dyDescent="0.3">
      <c r="A18" s="2"/>
      <c r="B18" s="2"/>
      <c r="C18" s="194">
        <f t="shared" si="0"/>
        <v>12</v>
      </c>
      <c r="D18" s="205" t="s">
        <v>158</v>
      </c>
      <c r="E18" s="168">
        <v>57</v>
      </c>
      <c r="F18" s="169" t="s">
        <v>159</v>
      </c>
      <c r="G18" s="169" t="s">
        <v>160</v>
      </c>
      <c r="H18" s="170" t="s">
        <v>36</v>
      </c>
      <c r="I18" s="235" t="str">
        <f>VLOOKUP(H18,base!$D$17:$E$24,2,)</f>
        <v>SIM</v>
      </c>
      <c r="J18" s="169" t="s">
        <v>136</v>
      </c>
      <c r="K18" s="169" t="s">
        <v>145</v>
      </c>
      <c r="L18" s="169" t="s">
        <v>170</v>
      </c>
      <c r="M18" s="195" t="s">
        <v>167</v>
      </c>
      <c r="N18" s="47"/>
      <c r="O18" s="47"/>
      <c r="P18" s="47"/>
      <c r="Q18" s="47"/>
      <c r="R18" s="47"/>
      <c r="S18" s="47"/>
      <c r="AA18" s="2"/>
      <c r="AB18" s="2"/>
      <c r="AC18" s="2"/>
      <c r="AD18" s="2"/>
      <c r="AE18" s="2"/>
      <c r="AF18" s="2"/>
      <c r="AG18" s="2"/>
    </row>
    <row r="19" spans="1:33" ht="15" customHeight="1" x14ac:dyDescent="0.3">
      <c r="A19" s="2"/>
      <c r="B19" s="2"/>
      <c r="C19" s="194">
        <f t="shared" si="0"/>
        <v>13</v>
      </c>
      <c r="D19" s="205" t="s">
        <v>158</v>
      </c>
      <c r="E19" s="168">
        <v>32</v>
      </c>
      <c r="F19" s="169" t="s">
        <v>159</v>
      </c>
      <c r="G19" s="169" t="s">
        <v>160</v>
      </c>
      <c r="H19" s="170" t="s">
        <v>35</v>
      </c>
      <c r="I19" s="235" t="str">
        <f>VLOOKUP(H19,base!$D$17:$E$24,2,)</f>
        <v>SIM</v>
      </c>
      <c r="J19" s="169" t="s">
        <v>45</v>
      </c>
      <c r="K19" s="169" t="s">
        <v>143</v>
      </c>
      <c r="L19" s="169" t="s">
        <v>170</v>
      </c>
      <c r="M19" s="195" t="s">
        <v>168</v>
      </c>
      <c r="N19" s="47"/>
      <c r="O19" s="47"/>
      <c r="P19" s="47"/>
      <c r="Q19" s="47"/>
      <c r="R19" s="47"/>
      <c r="AA19" s="2"/>
      <c r="AB19" s="2"/>
      <c r="AC19" s="2"/>
      <c r="AD19" s="2"/>
      <c r="AE19" s="2"/>
      <c r="AF19" s="2"/>
      <c r="AG19" s="2"/>
    </row>
    <row r="20" spans="1:33" ht="15" customHeight="1" x14ac:dyDescent="0.3">
      <c r="A20" s="2"/>
      <c r="B20" s="2"/>
      <c r="C20" s="194">
        <f t="shared" si="0"/>
        <v>14</v>
      </c>
      <c r="D20" s="205" t="s">
        <v>158</v>
      </c>
      <c r="E20" s="168">
        <v>42</v>
      </c>
      <c r="F20" s="169" t="s">
        <v>159</v>
      </c>
      <c r="G20" s="169" t="s">
        <v>160</v>
      </c>
      <c r="H20" s="170" t="s">
        <v>34</v>
      </c>
      <c r="I20" s="235" t="str">
        <f>VLOOKUP(H20,base!$D$17:$E$24,2,)</f>
        <v>SIM</v>
      </c>
      <c r="J20" s="169" t="s">
        <v>49</v>
      </c>
      <c r="K20" s="169" t="s">
        <v>145</v>
      </c>
      <c r="L20" s="169" t="s">
        <v>170</v>
      </c>
      <c r="M20" s="195" t="s">
        <v>167</v>
      </c>
      <c r="N20" s="47"/>
      <c r="O20" s="47"/>
      <c r="P20" s="47"/>
      <c r="Q20" s="47"/>
      <c r="R20" s="47"/>
      <c r="AA20" s="2"/>
      <c r="AB20" s="2"/>
      <c r="AC20" s="2"/>
      <c r="AD20" s="2"/>
      <c r="AE20" s="2"/>
      <c r="AF20" s="2"/>
      <c r="AG20" s="2"/>
    </row>
    <row r="21" spans="1:33" ht="15" customHeight="1" x14ac:dyDescent="0.3">
      <c r="A21" s="2"/>
      <c r="B21" s="2"/>
      <c r="C21" s="194">
        <f t="shared" si="0"/>
        <v>15</v>
      </c>
      <c r="D21" s="205" t="s">
        <v>158</v>
      </c>
      <c r="E21" s="168">
        <v>33</v>
      </c>
      <c r="F21" s="169" t="s">
        <v>159</v>
      </c>
      <c r="G21" s="169" t="s">
        <v>160</v>
      </c>
      <c r="H21" s="170" t="s">
        <v>16</v>
      </c>
      <c r="I21" s="235" t="str">
        <f>VLOOKUP(H21,base!$D$17:$E$24,2,)</f>
        <v>NÃO</v>
      </c>
      <c r="J21" s="169" t="s">
        <v>44</v>
      </c>
      <c r="K21" s="169" t="s">
        <v>145</v>
      </c>
      <c r="L21" s="169" t="s">
        <v>170</v>
      </c>
      <c r="M21" s="195" t="s">
        <v>168</v>
      </c>
      <c r="N21" s="47"/>
      <c r="O21" s="47"/>
      <c r="P21" s="47"/>
      <c r="Q21" s="47"/>
      <c r="R21" s="47"/>
      <c r="AA21" s="2"/>
      <c r="AB21" s="2"/>
      <c r="AC21" s="2"/>
      <c r="AD21" s="2"/>
      <c r="AE21" s="2"/>
      <c r="AF21" s="2"/>
      <c r="AG21" s="2"/>
    </row>
    <row r="22" spans="1:33" ht="15" customHeight="1" x14ac:dyDescent="0.3">
      <c r="A22" s="2"/>
      <c r="B22" s="2"/>
      <c r="C22" s="194">
        <f t="shared" si="0"/>
        <v>16</v>
      </c>
      <c r="D22" s="205" t="s">
        <v>158</v>
      </c>
      <c r="E22" s="168">
        <v>60</v>
      </c>
      <c r="F22" s="169" t="s">
        <v>159</v>
      </c>
      <c r="G22" s="169" t="s">
        <v>160</v>
      </c>
      <c r="H22" s="170" t="s">
        <v>16</v>
      </c>
      <c r="I22" s="235" t="str">
        <f>VLOOKUP(H22,base!$D$17:$E$24,2,)</f>
        <v>NÃO</v>
      </c>
      <c r="J22" s="169" t="s">
        <v>49</v>
      </c>
      <c r="K22" s="169" t="s">
        <v>145</v>
      </c>
      <c r="L22" s="169" t="s">
        <v>170</v>
      </c>
      <c r="M22" s="195" t="s">
        <v>167</v>
      </c>
      <c r="N22" s="47"/>
      <c r="O22" s="47"/>
      <c r="P22" s="47"/>
      <c r="Q22" s="47"/>
      <c r="R22" s="47"/>
      <c r="AA22" s="2"/>
      <c r="AB22" s="2"/>
      <c r="AC22" s="2"/>
      <c r="AD22" s="2"/>
      <c r="AE22" s="2"/>
      <c r="AF22" s="2"/>
      <c r="AG22" s="2"/>
    </row>
    <row r="23" spans="1:33" ht="15" customHeight="1" x14ac:dyDescent="0.3">
      <c r="A23" s="2"/>
      <c r="B23" s="2"/>
      <c r="C23" s="194">
        <f t="shared" si="0"/>
        <v>17</v>
      </c>
      <c r="D23" s="205" t="s">
        <v>158</v>
      </c>
      <c r="E23" s="168">
        <v>31</v>
      </c>
      <c r="F23" s="169" t="s">
        <v>159</v>
      </c>
      <c r="G23" s="169" t="s">
        <v>160</v>
      </c>
      <c r="H23" s="170" t="s">
        <v>16</v>
      </c>
      <c r="I23" s="235" t="str">
        <f>VLOOKUP(H23,base!$D$17:$E$24,2,)</f>
        <v>NÃO</v>
      </c>
      <c r="J23" s="169" t="s">
        <v>44</v>
      </c>
      <c r="K23" s="169" t="s">
        <v>143</v>
      </c>
      <c r="L23" s="169" t="s">
        <v>170</v>
      </c>
      <c r="M23" s="195" t="s">
        <v>168</v>
      </c>
      <c r="N23" s="47"/>
      <c r="O23" s="47"/>
      <c r="P23" s="47"/>
      <c r="Q23" s="47"/>
      <c r="R23" s="47"/>
      <c r="AA23" s="2"/>
      <c r="AB23" s="2"/>
      <c r="AC23" s="2"/>
      <c r="AD23" s="2"/>
      <c r="AE23" s="2"/>
      <c r="AF23" s="2"/>
      <c r="AG23" s="2"/>
    </row>
    <row r="24" spans="1:33" ht="15" customHeight="1" x14ac:dyDescent="0.3">
      <c r="A24" s="2"/>
      <c r="B24" s="2"/>
      <c r="C24" s="194">
        <f t="shared" si="0"/>
        <v>18</v>
      </c>
      <c r="D24" s="205" t="s">
        <v>158</v>
      </c>
      <c r="E24" s="168">
        <v>47</v>
      </c>
      <c r="F24" s="169" t="s">
        <v>159</v>
      </c>
      <c r="G24" s="169" t="s">
        <v>160</v>
      </c>
      <c r="H24" s="170" t="s">
        <v>33</v>
      </c>
      <c r="I24" s="235" t="str">
        <f>VLOOKUP(H24,base!$D$17:$E$24,2,)</f>
        <v>SIM</v>
      </c>
      <c r="J24" s="169" t="s">
        <v>45</v>
      </c>
      <c r="K24" s="169" t="s">
        <v>143</v>
      </c>
      <c r="L24" s="169" t="s">
        <v>170</v>
      </c>
      <c r="M24" s="195" t="s">
        <v>167</v>
      </c>
      <c r="N24" s="47"/>
      <c r="O24" s="47"/>
      <c r="P24" s="47"/>
      <c r="Q24" s="47"/>
      <c r="R24" s="47"/>
      <c r="AA24" s="2"/>
      <c r="AB24" s="2"/>
      <c r="AC24" s="2"/>
      <c r="AD24" s="2"/>
      <c r="AE24" s="2"/>
      <c r="AF24" s="2"/>
      <c r="AG24" s="2"/>
    </row>
    <row r="25" spans="1:33" ht="15" customHeight="1" x14ac:dyDescent="0.3">
      <c r="A25" s="2"/>
      <c r="B25" s="2"/>
      <c r="C25" s="194">
        <f t="shared" si="0"/>
        <v>19</v>
      </c>
      <c r="D25" s="205" t="s">
        <v>158</v>
      </c>
      <c r="E25" s="168">
        <v>45</v>
      </c>
      <c r="F25" s="169" t="s">
        <v>159</v>
      </c>
      <c r="G25" s="169" t="s">
        <v>160</v>
      </c>
      <c r="H25" s="170" t="s">
        <v>16</v>
      </c>
      <c r="I25" s="235" t="str">
        <f>VLOOKUP(H25,base!$D$17:$E$24,2,)</f>
        <v>NÃO</v>
      </c>
      <c r="J25" s="169" t="s">
        <v>136</v>
      </c>
      <c r="K25" s="169" t="s">
        <v>144</v>
      </c>
      <c r="L25" s="169" t="s">
        <v>170</v>
      </c>
      <c r="M25" s="195" t="s">
        <v>168</v>
      </c>
      <c r="N25" s="47"/>
      <c r="O25" s="47"/>
      <c r="P25" s="47"/>
      <c r="Q25" s="47"/>
      <c r="R25" s="47"/>
      <c r="AA25" s="2"/>
      <c r="AB25" s="2"/>
      <c r="AC25" s="2"/>
      <c r="AD25" s="2"/>
      <c r="AE25" s="2"/>
      <c r="AF25" s="2"/>
      <c r="AG25" s="2"/>
    </row>
    <row r="26" spans="1:33" ht="15" customHeight="1" x14ac:dyDescent="0.3">
      <c r="A26" s="2"/>
      <c r="B26" s="2"/>
      <c r="C26" s="194">
        <f t="shared" si="0"/>
        <v>20</v>
      </c>
      <c r="D26" s="205" t="s">
        <v>158</v>
      </c>
      <c r="E26" s="168">
        <v>42</v>
      </c>
      <c r="F26" s="169" t="s">
        <v>159</v>
      </c>
      <c r="G26" s="169" t="s">
        <v>160</v>
      </c>
      <c r="H26" s="170" t="s">
        <v>36</v>
      </c>
      <c r="I26" s="235" t="str">
        <f>VLOOKUP(H26,base!$D$17:$E$24,2,)</f>
        <v>SIM</v>
      </c>
      <c r="J26" s="169" t="s">
        <v>45</v>
      </c>
      <c r="K26" s="169" t="s">
        <v>144</v>
      </c>
      <c r="L26" s="169" t="s">
        <v>170</v>
      </c>
      <c r="M26" s="195" t="s">
        <v>167</v>
      </c>
      <c r="N26" s="47"/>
      <c r="O26" s="47"/>
      <c r="P26" s="47"/>
      <c r="Q26" s="47"/>
      <c r="R26" s="47"/>
      <c r="AA26" s="2"/>
      <c r="AB26" s="2"/>
      <c r="AC26" s="2"/>
      <c r="AD26" s="2"/>
      <c r="AE26" s="2"/>
      <c r="AF26" s="2"/>
      <c r="AG26" s="2"/>
    </row>
    <row r="27" spans="1:33" ht="15" customHeight="1" x14ac:dyDescent="0.3">
      <c r="A27" s="2"/>
      <c r="B27" s="2"/>
      <c r="C27" s="194">
        <f t="shared" si="0"/>
        <v>21</v>
      </c>
      <c r="D27" s="205" t="s">
        <v>158</v>
      </c>
      <c r="E27" s="168">
        <v>28</v>
      </c>
      <c r="F27" s="169" t="s">
        <v>159</v>
      </c>
      <c r="G27" s="169" t="s">
        <v>160</v>
      </c>
      <c r="H27" s="170" t="s">
        <v>35</v>
      </c>
      <c r="I27" s="235" t="str">
        <f>VLOOKUP(H27,base!$D$17:$E$24,2,)</f>
        <v>SIM</v>
      </c>
      <c r="J27" s="169" t="s">
        <v>49</v>
      </c>
      <c r="K27" s="169" t="s">
        <v>145</v>
      </c>
      <c r="L27" s="169" t="s">
        <v>170</v>
      </c>
      <c r="M27" s="195" t="s">
        <v>168</v>
      </c>
      <c r="N27" s="47"/>
      <c r="O27" s="47"/>
      <c r="P27" s="47"/>
      <c r="Q27" s="47"/>
      <c r="R27" s="47"/>
      <c r="S27" s="47"/>
      <c r="AA27" s="2"/>
      <c r="AB27" s="2"/>
      <c r="AC27" s="2"/>
      <c r="AD27" s="2"/>
      <c r="AE27" s="2"/>
      <c r="AF27" s="2"/>
      <c r="AG27" s="2"/>
    </row>
    <row r="28" spans="1:33" ht="15" customHeight="1" x14ac:dyDescent="0.3">
      <c r="A28" s="2"/>
      <c r="B28" s="2"/>
      <c r="C28" s="194">
        <f t="shared" si="0"/>
        <v>22</v>
      </c>
      <c r="D28" s="205" t="s">
        <v>158</v>
      </c>
      <c r="E28" s="168">
        <v>36</v>
      </c>
      <c r="F28" s="169" t="s">
        <v>159</v>
      </c>
      <c r="G28" s="169" t="s">
        <v>160</v>
      </c>
      <c r="H28" s="170" t="s">
        <v>34</v>
      </c>
      <c r="I28" s="235" t="str">
        <f>VLOOKUP(H28,base!$D$17:$E$24,2,)</f>
        <v>SIM</v>
      </c>
      <c r="J28" s="169" t="s">
        <v>44</v>
      </c>
      <c r="K28" s="169" t="s">
        <v>143</v>
      </c>
      <c r="L28" s="169" t="s">
        <v>170</v>
      </c>
      <c r="M28" s="195" t="s">
        <v>167</v>
      </c>
      <c r="N28" s="47"/>
      <c r="O28" s="47"/>
      <c r="P28" s="47"/>
      <c r="Q28" s="47"/>
      <c r="R28" s="47"/>
      <c r="S28" s="47"/>
      <c r="AA28" s="2"/>
      <c r="AB28" s="2"/>
      <c r="AC28" s="2"/>
      <c r="AD28" s="2"/>
      <c r="AE28" s="2"/>
      <c r="AF28" s="2"/>
      <c r="AG28" s="2"/>
    </row>
    <row r="29" spans="1:33" ht="15" customHeight="1" x14ac:dyDescent="0.3">
      <c r="A29" s="2"/>
      <c r="B29" s="2"/>
      <c r="C29" s="194">
        <f t="shared" si="0"/>
        <v>23</v>
      </c>
      <c r="D29" s="205" t="s">
        <v>158</v>
      </c>
      <c r="E29" s="168">
        <v>25</v>
      </c>
      <c r="F29" s="169" t="s">
        <v>159</v>
      </c>
      <c r="G29" s="169" t="s">
        <v>160</v>
      </c>
      <c r="H29" s="170" t="s">
        <v>16</v>
      </c>
      <c r="I29" s="235" t="str">
        <f>VLOOKUP(H29,base!$D$17:$E$24,2,)</f>
        <v>NÃO</v>
      </c>
      <c r="J29" s="169" t="s">
        <v>49</v>
      </c>
      <c r="K29" s="169" t="s">
        <v>145</v>
      </c>
      <c r="L29" s="169" t="s">
        <v>170</v>
      </c>
      <c r="M29" s="195" t="s">
        <v>168</v>
      </c>
      <c r="N29" s="47"/>
      <c r="O29" s="47"/>
      <c r="P29" s="47"/>
      <c r="Q29" s="47"/>
      <c r="R29" s="47"/>
      <c r="S29" s="47"/>
      <c r="AA29" s="2"/>
      <c r="AB29" s="2"/>
      <c r="AC29" s="2"/>
      <c r="AD29" s="2"/>
      <c r="AE29" s="2"/>
      <c r="AF29" s="2"/>
      <c r="AG29" s="2"/>
    </row>
    <row r="30" spans="1:33" ht="15" customHeight="1" x14ac:dyDescent="0.3">
      <c r="A30" s="2"/>
      <c r="B30" s="2"/>
      <c r="C30" s="194">
        <f t="shared" si="0"/>
        <v>24</v>
      </c>
      <c r="D30" s="205" t="s">
        <v>158</v>
      </c>
      <c r="E30" s="168">
        <v>34</v>
      </c>
      <c r="F30" s="169" t="s">
        <v>159</v>
      </c>
      <c r="G30" s="169" t="s">
        <v>160</v>
      </c>
      <c r="H30" s="170" t="s">
        <v>16</v>
      </c>
      <c r="I30" s="235" t="str">
        <f>VLOOKUP(H30,base!$D$17:$E$24,2,)</f>
        <v>NÃO</v>
      </c>
      <c r="J30" s="169" t="s">
        <v>44</v>
      </c>
      <c r="K30" s="169" t="s">
        <v>145</v>
      </c>
      <c r="L30" s="169" t="s">
        <v>170</v>
      </c>
      <c r="M30" s="195" t="s">
        <v>167</v>
      </c>
      <c r="N30" s="47"/>
      <c r="O30" s="47"/>
      <c r="P30" s="47"/>
      <c r="Q30" s="47"/>
      <c r="R30" s="47"/>
      <c r="S30" s="47"/>
      <c r="AA30" s="2"/>
      <c r="AB30" s="2"/>
      <c r="AC30" s="2"/>
      <c r="AD30" s="2"/>
      <c r="AE30" s="2"/>
      <c r="AF30" s="2"/>
      <c r="AG30" s="2"/>
    </row>
    <row r="31" spans="1:33" ht="15" customHeight="1" x14ac:dyDescent="0.3">
      <c r="A31" s="2"/>
      <c r="B31" s="2"/>
      <c r="C31" s="194">
        <f t="shared" si="0"/>
        <v>25</v>
      </c>
      <c r="D31" s="205" t="s">
        <v>158</v>
      </c>
      <c r="E31" s="168">
        <v>39</v>
      </c>
      <c r="F31" s="169" t="s">
        <v>159</v>
      </c>
      <c r="G31" s="169" t="s">
        <v>160</v>
      </c>
      <c r="H31" s="170" t="s">
        <v>16</v>
      </c>
      <c r="I31" s="235" t="str">
        <f>VLOOKUP(H31,base!$D$17:$E$24,2,)</f>
        <v>NÃO</v>
      </c>
      <c r="J31" s="169" t="s">
        <v>45</v>
      </c>
      <c r="K31" s="169" t="s">
        <v>145</v>
      </c>
      <c r="L31" s="169" t="s">
        <v>170</v>
      </c>
      <c r="M31" s="195" t="s">
        <v>168</v>
      </c>
      <c r="N31" s="47"/>
      <c r="O31" s="47"/>
      <c r="P31" s="47"/>
      <c r="Q31" s="47"/>
      <c r="R31" s="47"/>
      <c r="S31" s="47"/>
      <c r="AA31" s="2"/>
      <c r="AB31" s="2"/>
      <c r="AC31" s="2"/>
      <c r="AD31" s="2"/>
      <c r="AE31" s="2"/>
      <c r="AF31" s="2"/>
      <c r="AG31" s="2"/>
    </row>
    <row r="32" spans="1:33" ht="15" customHeight="1" x14ac:dyDescent="0.3">
      <c r="A32" s="2"/>
      <c r="B32" s="2"/>
      <c r="C32" s="194">
        <f t="shared" si="0"/>
        <v>26</v>
      </c>
      <c r="D32" s="205" t="s">
        <v>158</v>
      </c>
      <c r="E32" s="168">
        <v>57</v>
      </c>
      <c r="F32" s="169" t="s">
        <v>159</v>
      </c>
      <c r="G32" s="169" t="s">
        <v>160</v>
      </c>
      <c r="H32" s="170" t="s">
        <v>33</v>
      </c>
      <c r="I32" s="235" t="str">
        <f>VLOOKUP(H32,base!$D$17:$E$24,2,)</f>
        <v>SIM</v>
      </c>
      <c r="J32" s="169" t="s">
        <v>136</v>
      </c>
      <c r="K32" s="169" t="s">
        <v>143</v>
      </c>
      <c r="L32" s="169" t="s">
        <v>170</v>
      </c>
      <c r="M32" s="195" t="s">
        <v>167</v>
      </c>
      <c r="N32" s="47"/>
      <c r="O32" s="47"/>
      <c r="P32" s="47"/>
      <c r="Q32" s="47"/>
      <c r="R32" s="47"/>
      <c r="S32" s="47"/>
      <c r="AA32" s="2"/>
      <c r="AB32" s="2"/>
      <c r="AC32" s="2"/>
      <c r="AD32" s="2"/>
      <c r="AE32" s="2"/>
      <c r="AF32" s="2"/>
      <c r="AG32" s="2"/>
    </row>
    <row r="33" spans="1:33" ht="15" customHeight="1" x14ac:dyDescent="0.3">
      <c r="A33" s="2"/>
      <c r="B33" s="2"/>
      <c r="C33" s="194">
        <f t="shared" si="0"/>
        <v>27</v>
      </c>
      <c r="D33" s="205" t="s">
        <v>158</v>
      </c>
      <c r="E33" s="168">
        <v>45</v>
      </c>
      <c r="F33" s="169" t="s">
        <v>159</v>
      </c>
      <c r="G33" s="169" t="s">
        <v>160</v>
      </c>
      <c r="H33" s="170" t="s">
        <v>33</v>
      </c>
      <c r="I33" s="235" t="str">
        <f>VLOOKUP(H33,base!$D$17:$E$24,2,)</f>
        <v>SIM</v>
      </c>
      <c r="J33" s="169" t="s">
        <v>45</v>
      </c>
      <c r="K33" s="169" t="s">
        <v>143</v>
      </c>
      <c r="L33" s="169" t="s">
        <v>170</v>
      </c>
      <c r="M33" s="195" t="s">
        <v>168</v>
      </c>
      <c r="N33" s="47"/>
      <c r="O33" s="47"/>
      <c r="P33" s="47"/>
      <c r="Q33" s="47"/>
      <c r="R33" s="47"/>
      <c r="S33" s="47"/>
      <c r="AA33" s="2"/>
      <c r="AB33" s="2"/>
      <c r="AC33" s="2"/>
      <c r="AD33" s="2"/>
      <c r="AE33" s="2"/>
      <c r="AF33" s="2"/>
      <c r="AG33" s="2"/>
    </row>
    <row r="34" spans="1:33" ht="15" customHeight="1" x14ac:dyDescent="0.3">
      <c r="A34" s="2"/>
      <c r="B34" s="2"/>
      <c r="C34" s="194">
        <f t="shared" si="0"/>
        <v>28</v>
      </c>
      <c r="D34" s="205" t="s">
        <v>158</v>
      </c>
      <c r="E34" s="168">
        <v>38</v>
      </c>
      <c r="F34" s="169" t="s">
        <v>159</v>
      </c>
      <c r="G34" s="169" t="s">
        <v>160</v>
      </c>
      <c r="H34" s="170" t="s">
        <v>16</v>
      </c>
      <c r="I34" s="235" t="str">
        <f>VLOOKUP(H34,base!$D$17:$E$24,2,)</f>
        <v>NÃO</v>
      </c>
      <c r="J34" s="169" t="s">
        <v>49</v>
      </c>
      <c r="K34" s="169" t="s">
        <v>144</v>
      </c>
      <c r="L34" s="169" t="s">
        <v>170</v>
      </c>
      <c r="M34" s="195" t="s">
        <v>167</v>
      </c>
      <c r="N34" s="47"/>
      <c r="O34" s="47"/>
      <c r="P34" s="47"/>
      <c r="Q34" s="47"/>
      <c r="R34" s="47"/>
      <c r="S34" s="47"/>
      <c r="AA34" s="2"/>
      <c r="AB34" s="2"/>
      <c r="AC34" s="2"/>
      <c r="AD34" s="2"/>
      <c r="AE34" s="2"/>
      <c r="AF34" s="2"/>
      <c r="AG34" s="2"/>
    </row>
    <row r="35" spans="1:33" ht="15" customHeight="1" x14ac:dyDescent="0.3">
      <c r="A35" s="2"/>
      <c r="B35" s="2"/>
      <c r="C35" s="194">
        <f t="shared" si="0"/>
        <v>29</v>
      </c>
      <c r="D35" s="205" t="s">
        <v>158</v>
      </c>
      <c r="E35" s="168">
        <v>45</v>
      </c>
      <c r="F35" s="169" t="s">
        <v>159</v>
      </c>
      <c r="G35" s="169" t="s">
        <v>160</v>
      </c>
      <c r="H35" s="170" t="s">
        <v>36</v>
      </c>
      <c r="I35" s="235" t="str">
        <f>VLOOKUP(H35,base!$D$17:$E$24,2,)</f>
        <v>SIM</v>
      </c>
      <c r="J35" s="169" t="s">
        <v>44</v>
      </c>
      <c r="K35" s="169" t="s">
        <v>144</v>
      </c>
      <c r="L35" s="169" t="s">
        <v>170</v>
      </c>
      <c r="M35" s="195" t="s">
        <v>168</v>
      </c>
      <c r="N35" s="47"/>
      <c r="O35" s="47"/>
      <c r="P35" s="47"/>
      <c r="Q35" s="47"/>
      <c r="R35" s="47"/>
      <c r="S35" s="47"/>
      <c r="AA35" s="2"/>
      <c r="AB35" s="2"/>
      <c r="AC35" s="2"/>
      <c r="AD35" s="2"/>
      <c r="AE35" s="2"/>
      <c r="AF35" s="2"/>
      <c r="AG35" s="2"/>
    </row>
    <row r="36" spans="1:33" ht="15" customHeight="1" x14ac:dyDescent="0.3">
      <c r="A36" s="2"/>
      <c r="B36" s="2"/>
      <c r="C36" s="194">
        <f t="shared" si="0"/>
        <v>30</v>
      </c>
      <c r="D36" s="205" t="s">
        <v>158</v>
      </c>
      <c r="E36" s="168">
        <v>65</v>
      </c>
      <c r="F36" s="169" t="s">
        <v>159</v>
      </c>
      <c r="G36" s="169" t="s">
        <v>160</v>
      </c>
      <c r="H36" s="170" t="s">
        <v>35</v>
      </c>
      <c r="I36" s="235" t="str">
        <f>VLOOKUP(H36,base!$D$17:$E$24,2,)</f>
        <v>SIM</v>
      </c>
      <c r="J36" s="169" t="s">
        <v>49</v>
      </c>
      <c r="K36" s="169" t="s">
        <v>145</v>
      </c>
      <c r="L36" s="169" t="s">
        <v>170</v>
      </c>
      <c r="M36" s="195" t="s">
        <v>167</v>
      </c>
      <c r="N36" s="47"/>
      <c r="O36" s="47"/>
      <c r="P36" s="47"/>
      <c r="Q36" s="47"/>
      <c r="R36" s="47"/>
      <c r="S36" s="47"/>
      <c r="AA36" s="2"/>
      <c r="AB36" s="2"/>
      <c r="AC36" s="2"/>
      <c r="AD36" s="2"/>
      <c r="AE36" s="2"/>
      <c r="AF36" s="2"/>
      <c r="AG36" s="2"/>
    </row>
    <row r="37" spans="1:33" ht="15" customHeight="1" x14ac:dyDescent="0.3">
      <c r="A37" s="2"/>
      <c r="B37" s="2"/>
      <c r="C37" s="194">
        <f t="shared" si="0"/>
        <v>31</v>
      </c>
      <c r="D37" s="205" t="s">
        <v>158</v>
      </c>
      <c r="E37" s="168">
        <v>64</v>
      </c>
      <c r="F37" s="169" t="s">
        <v>159</v>
      </c>
      <c r="G37" s="169" t="s">
        <v>160</v>
      </c>
      <c r="H37" s="170" t="s">
        <v>34</v>
      </c>
      <c r="I37" s="235" t="str">
        <f>VLOOKUP(H37,base!$D$17:$E$24,2,)</f>
        <v>SIM</v>
      </c>
      <c r="J37" s="169" t="s">
        <v>44</v>
      </c>
      <c r="K37" s="169" t="s">
        <v>143</v>
      </c>
      <c r="L37" s="169" t="s">
        <v>170</v>
      </c>
      <c r="M37" s="195" t="s">
        <v>168</v>
      </c>
      <c r="N37" s="47"/>
      <c r="O37" s="47"/>
      <c r="P37" s="47"/>
      <c r="Q37" s="47"/>
      <c r="R37" s="47"/>
      <c r="S37" s="47"/>
      <c r="AA37" s="2"/>
      <c r="AB37" s="2"/>
      <c r="AC37" s="2"/>
      <c r="AD37" s="2"/>
      <c r="AE37" s="2"/>
      <c r="AF37" s="2"/>
      <c r="AG37" s="2"/>
    </row>
    <row r="38" spans="1:33" ht="15" customHeight="1" x14ac:dyDescent="0.3">
      <c r="A38" s="2"/>
      <c r="B38" s="2"/>
      <c r="C38" s="194">
        <f t="shared" si="0"/>
        <v>32</v>
      </c>
      <c r="D38" s="207" t="s">
        <v>158</v>
      </c>
      <c r="E38" s="168">
        <v>35</v>
      </c>
      <c r="F38" s="169" t="s">
        <v>159</v>
      </c>
      <c r="G38" s="169" t="s">
        <v>160</v>
      </c>
      <c r="H38" s="170" t="s">
        <v>16</v>
      </c>
      <c r="I38" s="235" t="str">
        <f>VLOOKUP(H38,base!$D$17:$E$24,2,)</f>
        <v>NÃO</v>
      </c>
      <c r="J38" s="169" t="s">
        <v>45</v>
      </c>
      <c r="K38" s="169" t="s">
        <v>145</v>
      </c>
      <c r="L38" s="169" t="s">
        <v>170</v>
      </c>
      <c r="M38" s="195" t="s">
        <v>167</v>
      </c>
      <c r="N38" s="47"/>
      <c r="O38" s="47"/>
      <c r="P38" s="47"/>
      <c r="Q38" s="47"/>
      <c r="R38" s="47"/>
      <c r="S38" s="47"/>
      <c r="AA38" s="2"/>
      <c r="AB38" s="2"/>
      <c r="AC38" s="2"/>
      <c r="AD38" s="2"/>
      <c r="AE38" s="2"/>
      <c r="AF38" s="2"/>
      <c r="AG38" s="2"/>
    </row>
    <row r="39" spans="1:33" ht="15" customHeight="1" x14ac:dyDescent="0.3">
      <c r="A39" s="2"/>
      <c r="B39" s="2"/>
      <c r="C39" s="194">
        <f t="shared" si="0"/>
        <v>33</v>
      </c>
      <c r="D39" s="205" t="s">
        <v>158</v>
      </c>
      <c r="E39" s="168">
        <v>34</v>
      </c>
      <c r="F39" s="169" t="s">
        <v>159</v>
      </c>
      <c r="G39" s="169" t="s">
        <v>160</v>
      </c>
      <c r="H39" s="170" t="s">
        <v>16</v>
      </c>
      <c r="I39" s="235" t="str">
        <f>VLOOKUP(H39,base!$D$17:$E$24,2,)</f>
        <v>NÃO</v>
      </c>
      <c r="J39" s="169" t="s">
        <v>136</v>
      </c>
      <c r="K39" s="169" t="s">
        <v>145</v>
      </c>
      <c r="L39" s="169" t="s">
        <v>170</v>
      </c>
      <c r="M39" s="195" t="s">
        <v>168</v>
      </c>
      <c r="N39" s="47"/>
      <c r="O39" s="47"/>
      <c r="P39" s="47"/>
      <c r="Q39" s="47"/>
      <c r="R39" s="47"/>
      <c r="S39" s="47"/>
      <c r="AA39" s="2"/>
      <c r="AB39" s="2"/>
      <c r="AC39" s="2"/>
      <c r="AD39" s="2"/>
      <c r="AE39" s="2"/>
      <c r="AF39" s="2"/>
      <c r="AG39" s="2"/>
    </row>
    <row r="40" spans="1:33" ht="15" customHeight="1" x14ac:dyDescent="0.3">
      <c r="A40" s="2"/>
      <c r="B40" s="2"/>
      <c r="C40" s="194">
        <f t="shared" si="0"/>
        <v>34</v>
      </c>
      <c r="D40" s="205" t="s">
        <v>158</v>
      </c>
      <c r="E40" s="168">
        <v>29</v>
      </c>
      <c r="F40" s="169" t="s">
        <v>159</v>
      </c>
      <c r="G40" s="169" t="s">
        <v>160</v>
      </c>
      <c r="H40" s="170" t="s">
        <v>16</v>
      </c>
      <c r="I40" s="235" t="str">
        <f>VLOOKUP(H40,base!$D$17:$E$24,2,)</f>
        <v>NÃO</v>
      </c>
      <c r="J40" s="169" t="s">
        <v>45</v>
      </c>
      <c r="K40" s="169" t="s">
        <v>145</v>
      </c>
      <c r="L40" s="169" t="s">
        <v>170</v>
      </c>
      <c r="M40" s="195" t="s">
        <v>167</v>
      </c>
      <c r="N40" s="47"/>
      <c r="O40" s="47"/>
      <c r="P40" s="47"/>
      <c r="Q40" s="47"/>
      <c r="R40" s="47"/>
      <c r="S40" s="47"/>
      <c r="AA40" s="2"/>
      <c r="AB40" s="2"/>
      <c r="AC40" s="2"/>
      <c r="AD40" s="2"/>
      <c r="AE40" s="2"/>
      <c r="AF40" s="2"/>
      <c r="AG40" s="2"/>
    </row>
    <row r="41" spans="1:33" ht="15" customHeight="1" x14ac:dyDescent="0.3">
      <c r="A41" s="2"/>
      <c r="B41" s="2"/>
      <c r="C41" s="194">
        <f t="shared" si="0"/>
        <v>35</v>
      </c>
      <c r="D41" s="205" t="s">
        <v>158</v>
      </c>
      <c r="E41" s="168">
        <v>47</v>
      </c>
      <c r="F41" s="169" t="s">
        <v>159</v>
      </c>
      <c r="G41" s="169" t="s">
        <v>160</v>
      </c>
      <c r="H41" s="170" t="s">
        <v>36</v>
      </c>
      <c r="I41" s="235" t="str">
        <f>VLOOKUP(H41,base!$D$17:$E$24,2,)</f>
        <v>SIM</v>
      </c>
      <c r="J41" s="169" t="s">
        <v>49</v>
      </c>
      <c r="K41" s="169" t="s">
        <v>143</v>
      </c>
      <c r="L41" s="169" t="s">
        <v>170</v>
      </c>
      <c r="M41" s="195" t="s">
        <v>168</v>
      </c>
      <c r="N41" s="47"/>
      <c r="O41" s="47"/>
      <c r="P41" s="47"/>
      <c r="Q41" s="47"/>
      <c r="R41" s="47"/>
      <c r="S41" s="47"/>
      <c r="AA41" s="2"/>
      <c r="AB41" s="2"/>
      <c r="AC41" s="2"/>
      <c r="AD41" s="2"/>
      <c r="AE41" s="2"/>
      <c r="AF41" s="2"/>
      <c r="AG41" s="2"/>
    </row>
    <row r="42" spans="1:33" ht="15" customHeight="1" x14ac:dyDescent="0.3">
      <c r="A42" s="2"/>
      <c r="B42" s="2"/>
      <c r="C42" s="194">
        <f t="shared" si="0"/>
        <v>36</v>
      </c>
      <c r="D42" s="205" t="s">
        <v>158</v>
      </c>
      <c r="E42" s="168">
        <v>56</v>
      </c>
      <c r="F42" s="169" t="s">
        <v>159</v>
      </c>
      <c r="G42" s="169" t="s">
        <v>160</v>
      </c>
      <c r="H42" s="170" t="s">
        <v>33</v>
      </c>
      <c r="I42" s="235" t="str">
        <f>VLOOKUP(H42,base!$D$17:$E$24,2,)</f>
        <v>SIM</v>
      </c>
      <c r="J42" s="169" t="s">
        <v>44</v>
      </c>
      <c r="K42" s="169" t="s">
        <v>143</v>
      </c>
      <c r="L42" s="169" t="s">
        <v>170</v>
      </c>
      <c r="M42" s="195" t="s">
        <v>167</v>
      </c>
      <c r="N42" s="47"/>
      <c r="O42" s="47"/>
      <c r="P42" s="47"/>
      <c r="Q42" s="47"/>
      <c r="R42" s="47"/>
      <c r="S42" s="47"/>
      <c r="AA42" s="2"/>
      <c r="AB42" s="2"/>
      <c r="AC42" s="2"/>
      <c r="AD42" s="2"/>
      <c r="AE42" s="2"/>
      <c r="AF42" s="2"/>
      <c r="AG42" s="2"/>
    </row>
    <row r="43" spans="1:33" ht="15" customHeight="1" x14ac:dyDescent="0.3">
      <c r="A43" s="2"/>
      <c r="B43" s="2"/>
      <c r="C43" s="194">
        <f t="shared" si="0"/>
        <v>37</v>
      </c>
      <c r="D43" s="205" t="s">
        <v>158</v>
      </c>
      <c r="E43" s="168">
        <v>64</v>
      </c>
      <c r="F43" s="169" t="s">
        <v>159</v>
      </c>
      <c r="G43" s="169" t="s">
        <v>160</v>
      </c>
      <c r="H43" s="170" t="s">
        <v>16</v>
      </c>
      <c r="I43" s="235" t="str">
        <f>VLOOKUP(H43,base!$D$17:$E$24,2,)</f>
        <v>NÃO</v>
      </c>
      <c r="J43" s="169" t="s">
        <v>49</v>
      </c>
      <c r="K43" s="169" t="s">
        <v>144</v>
      </c>
      <c r="L43" s="169" t="s">
        <v>170</v>
      </c>
      <c r="M43" s="195" t="s">
        <v>168</v>
      </c>
      <c r="N43" s="47"/>
      <c r="O43" s="47"/>
      <c r="P43" s="47"/>
      <c r="Q43" s="47"/>
      <c r="R43" s="47"/>
      <c r="S43" s="47"/>
      <c r="AA43" s="2"/>
      <c r="AB43" s="2"/>
      <c r="AC43" s="2"/>
      <c r="AD43" s="2"/>
      <c r="AE43" s="2"/>
      <c r="AF43" s="2"/>
      <c r="AG43" s="2"/>
    </row>
    <row r="44" spans="1:33" ht="15" customHeight="1" x14ac:dyDescent="0.3">
      <c r="A44" s="2"/>
      <c r="B44" s="2"/>
      <c r="C44" s="194">
        <f t="shared" si="0"/>
        <v>38</v>
      </c>
      <c r="D44" s="205" t="s">
        <v>158</v>
      </c>
      <c r="E44" s="168">
        <v>57</v>
      </c>
      <c r="F44" s="169" t="s">
        <v>159</v>
      </c>
      <c r="G44" s="169" t="s">
        <v>160</v>
      </c>
      <c r="H44" s="170" t="s">
        <v>36</v>
      </c>
      <c r="I44" s="235" t="str">
        <f>VLOOKUP(H44,base!$D$17:$E$24,2,)</f>
        <v>SIM</v>
      </c>
      <c r="J44" s="169" t="s">
        <v>44</v>
      </c>
      <c r="K44" s="169" t="s">
        <v>144</v>
      </c>
      <c r="L44" s="169" t="s">
        <v>170</v>
      </c>
      <c r="M44" s="195" t="s">
        <v>167</v>
      </c>
      <c r="N44" s="47"/>
      <c r="O44" s="47"/>
      <c r="P44" s="47"/>
      <c r="Q44" s="47"/>
      <c r="R44" s="47"/>
      <c r="S44" s="47"/>
      <c r="AA44" s="2"/>
      <c r="AB44" s="2"/>
      <c r="AC44" s="2"/>
      <c r="AD44" s="2"/>
      <c r="AE44" s="2"/>
      <c r="AF44" s="2"/>
      <c r="AG44" s="2"/>
    </row>
    <row r="45" spans="1:33" ht="15" customHeight="1" x14ac:dyDescent="0.3">
      <c r="A45" s="2"/>
      <c r="B45" s="2"/>
      <c r="C45" s="194">
        <f t="shared" si="0"/>
        <v>39</v>
      </c>
      <c r="D45" s="205" t="s">
        <v>158</v>
      </c>
      <c r="E45" s="168">
        <v>63</v>
      </c>
      <c r="F45" s="169" t="s">
        <v>159</v>
      </c>
      <c r="G45" s="169" t="s">
        <v>160</v>
      </c>
      <c r="H45" s="170" t="s">
        <v>35</v>
      </c>
      <c r="I45" s="235" t="str">
        <f>VLOOKUP(H45,base!$D$17:$E$24,2,)</f>
        <v>SIM</v>
      </c>
      <c r="J45" s="169" t="s">
        <v>45</v>
      </c>
      <c r="K45" s="169" t="s">
        <v>145</v>
      </c>
      <c r="L45" s="169" t="s">
        <v>170</v>
      </c>
      <c r="M45" s="195" t="s">
        <v>168</v>
      </c>
      <c r="N45" s="47"/>
      <c r="O45" s="47"/>
      <c r="P45" s="47"/>
      <c r="Q45" s="47"/>
      <c r="R45" s="47"/>
      <c r="S45" s="47"/>
      <c r="AA45" s="2"/>
      <c r="AB45" s="2"/>
      <c r="AC45" s="2"/>
      <c r="AD45" s="2"/>
      <c r="AE45" s="2"/>
      <c r="AF45" s="2"/>
      <c r="AG45" s="2"/>
    </row>
    <row r="46" spans="1:33" ht="15" customHeight="1" x14ac:dyDescent="0.3">
      <c r="A46" s="2"/>
      <c r="B46" s="2"/>
      <c r="C46" s="194">
        <f t="shared" si="0"/>
        <v>40</v>
      </c>
      <c r="D46" s="205" t="s">
        <v>158</v>
      </c>
      <c r="E46" s="168">
        <v>31</v>
      </c>
      <c r="F46" s="169" t="s">
        <v>159</v>
      </c>
      <c r="G46" s="169" t="s">
        <v>160</v>
      </c>
      <c r="H46" s="170" t="s">
        <v>34</v>
      </c>
      <c r="I46" s="235" t="str">
        <f>VLOOKUP(H46,base!$D$17:$E$24,2,)</f>
        <v>SIM</v>
      </c>
      <c r="J46" s="169" t="s">
        <v>136</v>
      </c>
      <c r="K46" s="169" t="s">
        <v>143</v>
      </c>
      <c r="L46" s="169" t="s">
        <v>170</v>
      </c>
      <c r="M46" s="195" t="s">
        <v>167</v>
      </c>
      <c r="N46" s="47"/>
      <c r="O46" s="47"/>
      <c r="P46" s="47"/>
      <c r="Q46" s="47"/>
      <c r="R46" s="47"/>
      <c r="S46" s="47"/>
      <c r="AA46" s="2"/>
      <c r="AB46" s="2"/>
      <c r="AC46" s="2"/>
      <c r="AD46" s="2"/>
      <c r="AE46" s="2"/>
      <c r="AF46" s="2"/>
      <c r="AG46" s="2"/>
    </row>
    <row r="47" spans="1:33" ht="15" customHeight="1" x14ac:dyDescent="0.3">
      <c r="A47" s="2"/>
      <c r="B47" s="2"/>
      <c r="C47" s="194">
        <f t="shared" si="0"/>
        <v>41</v>
      </c>
      <c r="D47" s="205" t="s">
        <v>158</v>
      </c>
      <c r="E47" s="168">
        <v>30</v>
      </c>
      <c r="F47" s="169" t="s">
        <v>159</v>
      </c>
      <c r="G47" s="169" t="s">
        <v>160</v>
      </c>
      <c r="H47" s="170" t="s">
        <v>16</v>
      </c>
      <c r="I47" s="235" t="str">
        <f>VLOOKUP(H47,base!$D$17:$E$24,2,)</f>
        <v>NÃO</v>
      </c>
      <c r="J47" s="169" t="s">
        <v>45</v>
      </c>
      <c r="K47" s="169" t="s">
        <v>145</v>
      </c>
      <c r="L47" s="169" t="s">
        <v>170</v>
      </c>
      <c r="M47" s="195" t="s">
        <v>168</v>
      </c>
      <c r="N47" s="47"/>
      <c r="O47" s="47"/>
      <c r="P47" s="47"/>
      <c r="Q47" s="47"/>
      <c r="R47" s="47"/>
      <c r="S47" s="47"/>
      <c r="AA47" s="2"/>
      <c r="AB47" s="2"/>
      <c r="AC47" s="2"/>
      <c r="AD47" s="2"/>
      <c r="AE47" s="2"/>
      <c r="AF47" s="2"/>
      <c r="AG47" s="2"/>
    </row>
    <row r="48" spans="1:33" ht="15" customHeight="1" x14ac:dyDescent="0.3">
      <c r="A48" s="2"/>
      <c r="B48" s="2"/>
      <c r="C48" s="194">
        <f t="shared" si="0"/>
        <v>42</v>
      </c>
      <c r="D48" s="205" t="s">
        <v>158</v>
      </c>
      <c r="E48" s="168">
        <v>25</v>
      </c>
      <c r="F48" s="169" t="s">
        <v>159</v>
      </c>
      <c r="G48" s="169" t="s">
        <v>160</v>
      </c>
      <c r="H48" s="170" t="s">
        <v>16</v>
      </c>
      <c r="I48" s="235" t="str">
        <f>VLOOKUP(H48,base!$D$17:$E$24,2,)</f>
        <v>NÃO</v>
      </c>
      <c r="J48" s="169" t="s">
        <v>49</v>
      </c>
      <c r="K48" s="169" t="s">
        <v>145</v>
      </c>
      <c r="L48" s="169" t="s">
        <v>170</v>
      </c>
      <c r="M48" s="195" t="s">
        <v>167</v>
      </c>
      <c r="N48" s="47"/>
      <c r="O48" s="47"/>
      <c r="P48" s="47"/>
      <c r="Q48" s="47"/>
      <c r="R48" s="47"/>
      <c r="S48" s="47"/>
      <c r="AA48" s="2"/>
      <c r="AB48" s="2"/>
      <c r="AC48" s="2"/>
      <c r="AD48" s="2"/>
      <c r="AE48" s="2"/>
      <c r="AF48" s="2"/>
      <c r="AG48" s="2"/>
    </row>
    <row r="49" spans="1:33" ht="15" customHeight="1" x14ac:dyDescent="0.3">
      <c r="A49" s="2"/>
      <c r="B49" s="2"/>
      <c r="C49" s="194">
        <f t="shared" si="0"/>
        <v>43</v>
      </c>
      <c r="D49" s="205" t="s">
        <v>158</v>
      </c>
      <c r="E49" s="168">
        <v>49</v>
      </c>
      <c r="F49" s="169" t="s">
        <v>159</v>
      </c>
      <c r="G49" s="169" t="s">
        <v>160</v>
      </c>
      <c r="H49" s="170" t="s">
        <v>16</v>
      </c>
      <c r="I49" s="235" t="str">
        <f>VLOOKUP(H49,base!$D$17:$E$24,2,)</f>
        <v>NÃO</v>
      </c>
      <c r="J49" s="169" t="s">
        <v>44</v>
      </c>
      <c r="K49" s="169" t="s">
        <v>145</v>
      </c>
      <c r="L49" s="169" t="s">
        <v>170</v>
      </c>
      <c r="M49" s="195" t="s">
        <v>168</v>
      </c>
      <c r="N49" s="47"/>
      <c r="O49" s="47"/>
      <c r="P49" s="47"/>
      <c r="Q49" s="47"/>
      <c r="R49" s="47"/>
      <c r="S49" s="47"/>
      <c r="AA49" s="2"/>
      <c r="AB49" s="2"/>
      <c r="AC49" s="2"/>
      <c r="AD49" s="2"/>
      <c r="AE49" s="2"/>
      <c r="AF49" s="2"/>
      <c r="AG49" s="2"/>
    </row>
    <row r="50" spans="1:33" ht="15" customHeight="1" x14ac:dyDescent="0.3">
      <c r="A50" s="2"/>
      <c r="B50" s="2"/>
      <c r="C50" s="194">
        <f t="shared" si="0"/>
        <v>44</v>
      </c>
      <c r="D50" s="205" t="s">
        <v>158</v>
      </c>
      <c r="E50" s="168">
        <v>61</v>
      </c>
      <c r="F50" s="169" t="s">
        <v>159</v>
      </c>
      <c r="G50" s="169" t="s">
        <v>160</v>
      </c>
      <c r="H50" s="170" t="s">
        <v>33</v>
      </c>
      <c r="I50" s="235" t="str">
        <f>VLOOKUP(H50,base!$D$17:$E$24,2,)</f>
        <v>SIM</v>
      </c>
      <c r="J50" s="169" t="s">
        <v>49</v>
      </c>
      <c r="K50" s="169" t="s">
        <v>143</v>
      </c>
      <c r="L50" s="169" t="s">
        <v>170</v>
      </c>
      <c r="M50" s="195" t="s">
        <v>167</v>
      </c>
      <c r="N50" s="47"/>
      <c r="O50" s="47"/>
      <c r="P50" s="47"/>
      <c r="Q50" s="47"/>
      <c r="R50" s="47"/>
      <c r="S50" s="47"/>
      <c r="AA50" s="2"/>
      <c r="AB50" s="2"/>
      <c r="AC50" s="2"/>
      <c r="AD50" s="2"/>
      <c r="AE50" s="2"/>
      <c r="AF50" s="2"/>
      <c r="AG50" s="2"/>
    </row>
    <row r="51" spans="1:33" ht="15" customHeight="1" x14ac:dyDescent="0.3">
      <c r="A51" s="2"/>
      <c r="B51" s="2"/>
      <c r="C51" s="194">
        <f t="shared" si="0"/>
        <v>45</v>
      </c>
      <c r="D51" s="205" t="s">
        <v>158</v>
      </c>
      <c r="E51" s="168">
        <v>47</v>
      </c>
      <c r="F51" s="169" t="s">
        <v>159</v>
      </c>
      <c r="G51" s="169" t="s">
        <v>160</v>
      </c>
      <c r="H51" s="170" t="s">
        <v>33</v>
      </c>
      <c r="I51" s="235" t="str">
        <f>VLOOKUP(H51,base!$D$17:$E$24,2,)</f>
        <v>SIM</v>
      </c>
      <c r="J51" s="169" t="s">
        <v>44</v>
      </c>
      <c r="K51" s="169" t="s">
        <v>143</v>
      </c>
      <c r="L51" s="169" t="s">
        <v>170</v>
      </c>
      <c r="M51" s="195" t="s">
        <v>168</v>
      </c>
      <c r="N51" s="47"/>
      <c r="O51" s="47"/>
      <c r="P51" s="47"/>
      <c r="Q51" s="47"/>
      <c r="R51" s="47"/>
      <c r="S51" s="47"/>
      <c r="AA51" s="2"/>
      <c r="AB51" s="2"/>
      <c r="AC51" s="2"/>
      <c r="AD51" s="2"/>
      <c r="AE51" s="2"/>
      <c r="AF51" s="2"/>
      <c r="AG51" s="2"/>
    </row>
    <row r="52" spans="1:33" ht="15" customHeight="1" x14ac:dyDescent="0.3">
      <c r="A52" s="2"/>
      <c r="B52" s="2"/>
      <c r="C52" s="194">
        <f t="shared" si="0"/>
        <v>46</v>
      </c>
      <c r="D52" s="205" t="s">
        <v>158</v>
      </c>
      <c r="E52" s="168">
        <v>56</v>
      </c>
      <c r="F52" s="169" t="s">
        <v>159</v>
      </c>
      <c r="G52" s="169" t="s">
        <v>160</v>
      </c>
      <c r="H52" s="170" t="s">
        <v>16</v>
      </c>
      <c r="I52" s="235" t="str">
        <f>VLOOKUP(H52,base!$D$17:$E$24,2,)</f>
        <v>NÃO</v>
      </c>
      <c r="J52" s="169" t="s">
        <v>45</v>
      </c>
      <c r="K52" s="169" t="s">
        <v>144</v>
      </c>
      <c r="L52" s="169" t="s">
        <v>170</v>
      </c>
      <c r="M52" s="195" t="s">
        <v>167</v>
      </c>
      <c r="N52" s="47"/>
      <c r="O52" s="47"/>
      <c r="P52" s="47"/>
      <c r="Q52" s="47"/>
      <c r="R52" s="47"/>
      <c r="S52" s="47"/>
      <c r="AA52" s="2"/>
      <c r="AB52" s="2"/>
      <c r="AC52" s="2"/>
      <c r="AD52" s="2"/>
      <c r="AE52" s="2"/>
      <c r="AF52" s="2"/>
      <c r="AG52" s="2"/>
    </row>
    <row r="53" spans="1:33" ht="15" customHeight="1" x14ac:dyDescent="0.3">
      <c r="A53" s="2"/>
      <c r="B53" s="2"/>
      <c r="C53" s="194">
        <f t="shared" si="0"/>
        <v>47</v>
      </c>
      <c r="D53" s="205" t="s">
        <v>158</v>
      </c>
      <c r="E53" s="168">
        <v>31</v>
      </c>
      <c r="F53" s="169" t="s">
        <v>159</v>
      </c>
      <c r="G53" s="169" t="s">
        <v>160</v>
      </c>
      <c r="H53" s="170" t="s">
        <v>36</v>
      </c>
      <c r="I53" s="235" t="str">
        <f>VLOOKUP(H53,base!$D$17:$E$24,2,)</f>
        <v>SIM</v>
      </c>
      <c r="J53" s="169" t="s">
        <v>136</v>
      </c>
      <c r="K53" s="169" t="s">
        <v>144</v>
      </c>
      <c r="L53" s="169" t="s">
        <v>170</v>
      </c>
      <c r="M53" s="195" t="s">
        <v>168</v>
      </c>
      <c r="N53" s="47"/>
      <c r="O53" s="47"/>
      <c r="P53" s="47"/>
      <c r="Q53" s="47"/>
      <c r="R53" s="47"/>
      <c r="S53" s="47"/>
      <c r="AA53" s="2"/>
      <c r="AB53" s="2"/>
      <c r="AC53" s="2"/>
      <c r="AD53" s="2"/>
      <c r="AE53" s="2"/>
      <c r="AF53" s="2"/>
      <c r="AG53" s="2"/>
    </row>
    <row r="54" spans="1:33" ht="15" customHeight="1" x14ac:dyDescent="0.3">
      <c r="A54" s="2"/>
      <c r="B54" s="2"/>
      <c r="C54" s="194">
        <f t="shared" si="0"/>
        <v>48</v>
      </c>
      <c r="D54" s="207" t="s">
        <v>158</v>
      </c>
      <c r="E54" s="168">
        <v>27</v>
      </c>
      <c r="F54" s="169" t="s">
        <v>159</v>
      </c>
      <c r="G54" s="169" t="s">
        <v>160</v>
      </c>
      <c r="H54" s="170" t="s">
        <v>33</v>
      </c>
      <c r="I54" s="235" t="str">
        <f>VLOOKUP(H54,base!$D$17:$E$24,2,)</f>
        <v>SIM</v>
      </c>
      <c r="J54" s="169" t="s">
        <v>45</v>
      </c>
      <c r="K54" s="169" t="s">
        <v>145</v>
      </c>
      <c r="L54" s="169" t="s">
        <v>170</v>
      </c>
      <c r="M54" s="195" t="s">
        <v>167</v>
      </c>
      <c r="N54" s="47"/>
      <c r="O54" s="47"/>
      <c r="P54" s="47"/>
      <c r="Q54" s="47"/>
      <c r="R54" s="47"/>
      <c r="S54" s="47"/>
      <c r="AA54" s="2"/>
      <c r="AB54" s="2"/>
      <c r="AC54" s="2"/>
      <c r="AD54" s="2"/>
      <c r="AE54" s="2"/>
      <c r="AF54" s="2"/>
      <c r="AG54" s="2"/>
    </row>
    <row r="55" spans="1:33" ht="15" customHeight="1" x14ac:dyDescent="0.3">
      <c r="A55" s="2"/>
      <c r="B55" s="2"/>
      <c r="C55" s="194">
        <f t="shared" si="0"/>
        <v>49</v>
      </c>
      <c r="D55" s="205" t="s">
        <v>158</v>
      </c>
      <c r="E55" s="168">
        <v>28</v>
      </c>
      <c r="F55" s="169" t="s">
        <v>159</v>
      </c>
      <c r="G55" s="169" t="s">
        <v>160</v>
      </c>
      <c r="H55" s="170" t="s">
        <v>16</v>
      </c>
      <c r="I55" s="235" t="str">
        <f>VLOOKUP(H55,base!$D$17:$E$24,2,)</f>
        <v>NÃO</v>
      </c>
      <c r="J55" s="169" t="s">
        <v>49</v>
      </c>
      <c r="K55" s="169" t="s">
        <v>143</v>
      </c>
      <c r="L55" s="169" t="s">
        <v>170</v>
      </c>
      <c r="M55" s="195" t="s">
        <v>168</v>
      </c>
      <c r="N55" s="47"/>
      <c r="O55" s="47"/>
      <c r="P55" s="47"/>
      <c r="Q55" s="47"/>
      <c r="R55" s="47"/>
      <c r="S55" s="47"/>
      <c r="AA55" s="2"/>
      <c r="AB55" s="2"/>
      <c r="AC55" s="2"/>
      <c r="AD55" s="2"/>
      <c r="AE55" s="2"/>
      <c r="AF55" s="2"/>
      <c r="AG55" s="2"/>
    </row>
    <row r="56" spans="1:33" ht="15" customHeight="1" x14ac:dyDescent="0.3">
      <c r="A56" s="2"/>
      <c r="B56" s="2"/>
      <c r="C56" s="194">
        <f t="shared" si="0"/>
        <v>50</v>
      </c>
      <c r="D56" s="207" t="s">
        <v>158</v>
      </c>
      <c r="E56" s="168">
        <v>53</v>
      </c>
      <c r="F56" s="169" t="s">
        <v>159</v>
      </c>
      <c r="G56" s="169" t="s">
        <v>160</v>
      </c>
      <c r="H56" s="170" t="s">
        <v>36</v>
      </c>
      <c r="I56" s="235" t="str">
        <f>VLOOKUP(H56,base!$D$17:$E$24,2,)</f>
        <v>SIM</v>
      </c>
      <c r="J56" s="169" t="s">
        <v>44</v>
      </c>
      <c r="K56" s="169" t="s">
        <v>145</v>
      </c>
      <c r="L56" s="169" t="s">
        <v>170</v>
      </c>
      <c r="M56" s="195" t="s">
        <v>167</v>
      </c>
      <c r="N56" s="47"/>
      <c r="O56" s="47"/>
      <c r="P56" s="47"/>
      <c r="Q56" s="47"/>
      <c r="R56" s="47"/>
      <c r="S56" s="47"/>
      <c r="AA56" s="2"/>
      <c r="AB56" s="2"/>
      <c r="AC56" s="2"/>
      <c r="AD56" s="2"/>
      <c r="AE56" s="2"/>
      <c r="AF56" s="2"/>
      <c r="AG56" s="2"/>
    </row>
    <row r="57" spans="1:33" ht="15" customHeight="1" x14ac:dyDescent="0.3">
      <c r="A57" s="2"/>
      <c r="B57" s="2"/>
      <c r="C57" s="194">
        <f t="shared" si="0"/>
        <v>51</v>
      </c>
      <c r="D57" s="205" t="s">
        <v>158</v>
      </c>
      <c r="E57" s="168">
        <v>62</v>
      </c>
      <c r="F57" s="169" t="s">
        <v>159</v>
      </c>
      <c r="G57" s="169" t="s">
        <v>160</v>
      </c>
      <c r="H57" s="170" t="s">
        <v>35</v>
      </c>
      <c r="I57" s="235" t="str">
        <f>VLOOKUP(H57,base!$D$17:$E$24,2,)</f>
        <v>SIM</v>
      </c>
      <c r="J57" s="169" t="s">
        <v>49</v>
      </c>
      <c r="K57" s="169" t="s">
        <v>145</v>
      </c>
      <c r="L57" s="169" t="s">
        <v>170</v>
      </c>
      <c r="M57" s="195" t="s">
        <v>168</v>
      </c>
      <c r="N57" s="47"/>
      <c r="O57" s="47"/>
      <c r="P57" s="47"/>
      <c r="Q57" s="47"/>
      <c r="R57" s="47"/>
      <c r="S57" s="47"/>
      <c r="AA57" s="2"/>
      <c r="AB57" s="2"/>
      <c r="AC57" s="2"/>
      <c r="AD57" s="2"/>
      <c r="AE57" s="2"/>
      <c r="AF57" s="2"/>
      <c r="AG57" s="2"/>
    </row>
    <row r="58" spans="1:33" ht="15" customHeight="1" x14ac:dyDescent="0.3">
      <c r="A58" s="2"/>
      <c r="B58" s="2"/>
      <c r="C58" s="194">
        <f t="shared" si="0"/>
        <v>52</v>
      </c>
      <c r="D58" s="205" t="s">
        <v>158</v>
      </c>
      <c r="E58" s="168">
        <v>47</v>
      </c>
      <c r="F58" s="169" t="s">
        <v>159</v>
      </c>
      <c r="G58" s="169" t="s">
        <v>160</v>
      </c>
      <c r="H58" s="170" t="s">
        <v>34</v>
      </c>
      <c r="I58" s="235" t="str">
        <f>VLOOKUP(H58,base!$D$17:$E$24,2,)</f>
        <v>SIM</v>
      </c>
      <c r="J58" s="169" t="s">
        <v>44</v>
      </c>
      <c r="K58" s="169" t="s">
        <v>145</v>
      </c>
      <c r="L58" s="169" t="s">
        <v>170</v>
      </c>
      <c r="M58" s="195" t="s">
        <v>167</v>
      </c>
      <c r="N58" s="47"/>
      <c r="O58" s="47"/>
      <c r="P58" s="47"/>
      <c r="Q58" s="47"/>
      <c r="R58" s="47"/>
      <c r="S58" s="47"/>
      <c r="AA58" s="2"/>
      <c r="AB58" s="2"/>
      <c r="AC58" s="2"/>
      <c r="AD58" s="2"/>
      <c r="AE58" s="2"/>
      <c r="AF58" s="2"/>
      <c r="AG58" s="2"/>
    </row>
    <row r="59" spans="1:33" ht="15" customHeight="1" x14ac:dyDescent="0.3">
      <c r="A59" s="2"/>
      <c r="B59" s="2"/>
      <c r="C59" s="194">
        <f t="shared" si="0"/>
        <v>53</v>
      </c>
      <c r="D59" s="207" t="s">
        <v>158</v>
      </c>
      <c r="E59" s="168">
        <v>49</v>
      </c>
      <c r="F59" s="169" t="s">
        <v>159</v>
      </c>
      <c r="G59" s="169" t="s">
        <v>160</v>
      </c>
      <c r="H59" s="170" t="s">
        <v>16</v>
      </c>
      <c r="I59" s="235" t="str">
        <f>VLOOKUP(H59,base!$D$17:$E$24,2,)</f>
        <v>NÃO</v>
      </c>
      <c r="J59" s="169" t="s">
        <v>45</v>
      </c>
      <c r="K59" s="169" t="s">
        <v>143</v>
      </c>
      <c r="L59" s="169" t="s">
        <v>170</v>
      </c>
      <c r="M59" s="195" t="s">
        <v>168</v>
      </c>
      <c r="N59" s="47"/>
      <c r="O59" s="47"/>
      <c r="P59" s="47"/>
      <c r="Q59" s="47"/>
      <c r="R59" s="47"/>
      <c r="S59" s="47"/>
      <c r="AA59" s="2"/>
      <c r="AB59" s="2"/>
      <c r="AC59" s="2"/>
      <c r="AD59" s="2"/>
      <c r="AE59" s="2"/>
      <c r="AF59" s="2"/>
      <c r="AG59" s="2"/>
    </row>
    <row r="60" spans="1:33" ht="15" customHeight="1" x14ac:dyDescent="0.3">
      <c r="A60" s="2"/>
      <c r="B60" s="2"/>
      <c r="C60" s="194">
        <f t="shared" si="0"/>
        <v>54</v>
      </c>
      <c r="D60" s="205" t="s">
        <v>158</v>
      </c>
      <c r="E60" s="168">
        <v>35</v>
      </c>
      <c r="F60" s="169" t="s">
        <v>159</v>
      </c>
      <c r="G60" s="169" t="s">
        <v>160</v>
      </c>
      <c r="H60" s="170" t="s">
        <v>16</v>
      </c>
      <c r="I60" s="235" t="str">
        <f>VLOOKUP(H60,base!$D$17:$E$24,2,)</f>
        <v>NÃO</v>
      </c>
      <c r="J60" s="169" t="s">
        <v>136</v>
      </c>
      <c r="K60" s="169" t="s">
        <v>143</v>
      </c>
      <c r="L60" s="169" t="s">
        <v>170</v>
      </c>
      <c r="M60" s="195" t="s">
        <v>167</v>
      </c>
      <c r="N60" s="47"/>
      <c r="O60" s="47"/>
      <c r="P60" s="47"/>
      <c r="Q60" s="47"/>
      <c r="R60" s="47"/>
      <c r="S60" s="47"/>
      <c r="AA60" s="2"/>
      <c r="AB60" s="2"/>
      <c r="AC60" s="2"/>
      <c r="AD60" s="2"/>
      <c r="AE60" s="2"/>
      <c r="AF60" s="2"/>
      <c r="AG60" s="2"/>
    </row>
    <row r="61" spans="1:33" ht="15" customHeight="1" x14ac:dyDescent="0.3">
      <c r="A61" s="2"/>
      <c r="B61" s="2"/>
      <c r="C61" s="194">
        <f t="shared" si="0"/>
        <v>55</v>
      </c>
      <c r="D61" s="205" t="s">
        <v>158</v>
      </c>
      <c r="E61" s="168">
        <v>33</v>
      </c>
      <c r="F61" s="169" t="s">
        <v>159</v>
      </c>
      <c r="G61" s="169" t="s">
        <v>160</v>
      </c>
      <c r="H61" s="170" t="s">
        <v>16</v>
      </c>
      <c r="I61" s="235" t="str">
        <f>VLOOKUP(H61,base!$D$17:$E$24,2,)</f>
        <v>NÃO</v>
      </c>
      <c r="J61" s="169" t="s">
        <v>45</v>
      </c>
      <c r="K61" s="169" t="s">
        <v>144</v>
      </c>
      <c r="L61" s="169" t="s">
        <v>170</v>
      </c>
      <c r="M61" s="195" t="s">
        <v>168</v>
      </c>
      <c r="N61" s="47"/>
      <c r="O61" s="47"/>
      <c r="P61" s="47"/>
      <c r="Q61" s="47"/>
      <c r="R61" s="47"/>
      <c r="S61" s="47"/>
      <c r="AA61" s="2"/>
      <c r="AB61" s="2"/>
      <c r="AC61" s="2"/>
      <c r="AD61" s="2"/>
      <c r="AE61" s="2"/>
      <c r="AF61" s="2"/>
      <c r="AG61" s="2"/>
    </row>
    <row r="62" spans="1:33" ht="15" customHeight="1" x14ac:dyDescent="0.3">
      <c r="A62" s="2"/>
      <c r="B62" s="2"/>
      <c r="C62" s="194">
        <f t="shared" si="0"/>
        <v>56</v>
      </c>
      <c r="D62" s="207" t="s">
        <v>158</v>
      </c>
      <c r="E62" s="168">
        <v>49</v>
      </c>
      <c r="F62" s="169" t="s">
        <v>159</v>
      </c>
      <c r="G62" s="169" t="s">
        <v>160</v>
      </c>
      <c r="H62" s="170" t="s">
        <v>33</v>
      </c>
      <c r="I62" s="235" t="str">
        <f>VLOOKUP(H62,base!$D$17:$E$24,2,)</f>
        <v>SIM</v>
      </c>
      <c r="J62" s="169" t="s">
        <v>49</v>
      </c>
      <c r="K62" s="169" t="s">
        <v>144</v>
      </c>
      <c r="L62" s="169" t="s">
        <v>170</v>
      </c>
      <c r="M62" s="195" t="s">
        <v>167</v>
      </c>
      <c r="N62" s="47"/>
      <c r="O62" s="47"/>
      <c r="P62" s="47"/>
      <c r="Q62" s="47"/>
      <c r="R62" s="47"/>
      <c r="S62" s="47"/>
      <c r="AA62" s="2"/>
      <c r="AB62" s="2"/>
      <c r="AC62" s="2"/>
      <c r="AD62" s="2"/>
      <c r="AE62" s="2"/>
      <c r="AF62" s="2"/>
      <c r="AG62" s="2"/>
    </row>
    <row r="63" spans="1:33" ht="15" customHeight="1" x14ac:dyDescent="0.3">
      <c r="A63" s="2"/>
      <c r="B63" s="2"/>
      <c r="C63" s="194">
        <f t="shared" si="0"/>
        <v>57</v>
      </c>
      <c r="D63" s="207" t="s">
        <v>158</v>
      </c>
      <c r="E63" s="168">
        <v>55</v>
      </c>
      <c r="F63" s="169" t="s">
        <v>159</v>
      </c>
      <c r="G63" s="169" t="s">
        <v>160</v>
      </c>
      <c r="H63" s="170" t="s">
        <v>33</v>
      </c>
      <c r="I63" s="235" t="str">
        <f>VLOOKUP(H63,base!$D$17:$E$24,2,)</f>
        <v>SIM</v>
      </c>
      <c r="J63" s="169" t="s">
        <v>44</v>
      </c>
      <c r="K63" s="169" t="s">
        <v>145</v>
      </c>
      <c r="L63" s="169" t="s">
        <v>170</v>
      </c>
      <c r="M63" s="195" t="s">
        <v>168</v>
      </c>
      <c r="N63" s="47"/>
      <c r="O63" s="47"/>
      <c r="P63" s="47"/>
      <c r="Q63" s="47"/>
      <c r="R63" s="47"/>
      <c r="S63" s="47"/>
      <c r="AA63" s="2"/>
      <c r="AB63" s="2"/>
      <c r="AC63" s="2"/>
      <c r="AD63" s="2"/>
      <c r="AE63" s="2"/>
      <c r="AF63" s="2"/>
      <c r="AG63" s="2"/>
    </row>
    <row r="64" spans="1:33" ht="15" customHeight="1" x14ac:dyDescent="0.3">
      <c r="A64" s="2"/>
      <c r="B64" s="2"/>
      <c r="C64" s="194">
        <f t="shared" si="0"/>
        <v>58</v>
      </c>
      <c r="D64" s="207" t="s">
        <v>158</v>
      </c>
      <c r="E64" s="168">
        <v>65</v>
      </c>
      <c r="F64" s="169" t="s">
        <v>159</v>
      </c>
      <c r="G64" s="169" t="s">
        <v>160</v>
      </c>
      <c r="H64" s="170" t="s">
        <v>16</v>
      </c>
      <c r="I64" s="235" t="str">
        <f>VLOOKUP(H64,base!$D$17:$E$24,2,)</f>
        <v>NÃO</v>
      </c>
      <c r="J64" s="169" t="s">
        <v>49</v>
      </c>
      <c r="K64" s="169" t="s">
        <v>143</v>
      </c>
      <c r="L64" s="169" t="s">
        <v>170</v>
      </c>
      <c r="M64" s="195" t="s">
        <v>167</v>
      </c>
      <c r="N64" s="47"/>
      <c r="O64" s="47"/>
      <c r="P64" s="47"/>
      <c r="Q64" s="47"/>
      <c r="R64" s="47"/>
      <c r="S64" s="47"/>
      <c r="AA64" s="2"/>
      <c r="AB64" s="2"/>
      <c r="AC64" s="2"/>
      <c r="AD64" s="2"/>
      <c r="AE64" s="2"/>
      <c r="AF64" s="2"/>
      <c r="AG64" s="2"/>
    </row>
    <row r="65" spans="1:33" ht="15" customHeight="1" x14ac:dyDescent="0.3">
      <c r="A65" s="2"/>
      <c r="B65" s="2"/>
      <c r="C65" s="194">
        <f t="shared" si="0"/>
        <v>59</v>
      </c>
      <c r="D65" s="207" t="s">
        <v>158</v>
      </c>
      <c r="E65" s="168">
        <v>31</v>
      </c>
      <c r="F65" s="169" t="s">
        <v>159</v>
      </c>
      <c r="G65" s="169" t="s">
        <v>160</v>
      </c>
      <c r="H65" s="170" t="s">
        <v>36</v>
      </c>
      <c r="I65" s="235" t="str">
        <f>VLOOKUP(H65,base!$D$17:$E$24,2,)</f>
        <v>SIM</v>
      </c>
      <c r="J65" s="169" t="s">
        <v>44</v>
      </c>
      <c r="K65" s="169" t="s">
        <v>145</v>
      </c>
      <c r="L65" s="169" t="s">
        <v>170</v>
      </c>
      <c r="M65" s="195" t="s">
        <v>168</v>
      </c>
      <c r="N65" s="47"/>
      <c r="O65" s="47"/>
      <c r="P65" s="47"/>
      <c r="Q65" s="47"/>
      <c r="R65" s="47"/>
      <c r="S65" s="47"/>
      <c r="AA65" s="2"/>
      <c r="AB65" s="2"/>
      <c r="AC65" s="2"/>
      <c r="AD65" s="2"/>
      <c r="AE65" s="2"/>
      <c r="AF65" s="2"/>
      <c r="AG65" s="2"/>
    </row>
    <row r="66" spans="1:33" ht="15" customHeight="1" x14ac:dyDescent="0.3">
      <c r="A66" s="2"/>
      <c r="B66" s="2"/>
      <c r="C66" s="194">
        <f t="shared" si="0"/>
        <v>60</v>
      </c>
      <c r="D66" s="207" t="s">
        <v>158</v>
      </c>
      <c r="E66" s="168">
        <v>26</v>
      </c>
      <c r="F66" s="169" t="s">
        <v>159</v>
      </c>
      <c r="G66" s="169" t="s">
        <v>160</v>
      </c>
      <c r="H66" s="170" t="s">
        <v>35</v>
      </c>
      <c r="I66" s="235" t="str">
        <f>VLOOKUP(H66,base!$D$17:$E$24,2,)</f>
        <v>SIM</v>
      </c>
      <c r="J66" s="169" t="s">
        <v>45</v>
      </c>
      <c r="K66" s="169" t="s">
        <v>145</v>
      </c>
      <c r="L66" s="169" t="s">
        <v>170</v>
      </c>
      <c r="M66" s="195" t="s">
        <v>167</v>
      </c>
      <c r="N66" s="47"/>
      <c r="O66" s="47"/>
      <c r="P66" s="47"/>
      <c r="Q66" s="47"/>
      <c r="R66" s="47"/>
      <c r="S66" s="47"/>
      <c r="AA66" s="2"/>
      <c r="AB66" s="2"/>
      <c r="AC66" s="2"/>
      <c r="AD66" s="2"/>
      <c r="AE66" s="2"/>
      <c r="AF66" s="2"/>
      <c r="AG66" s="2"/>
    </row>
    <row r="67" spans="1:33" ht="15" customHeight="1" x14ac:dyDescent="0.3">
      <c r="A67" s="2"/>
      <c r="B67" s="2"/>
      <c r="C67" s="194">
        <f t="shared" si="0"/>
        <v>61</v>
      </c>
      <c r="D67" s="205" t="s">
        <v>158</v>
      </c>
      <c r="E67" s="168">
        <v>55</v>
      </c>
      <c r="F67" s="169" t="s">
        <v>159</v>
      </c>
      <c r="G67" s="169" t="s">
        <v>160</v>
      </c>
      <c r="H67" s="170" t="s">
        <v>34</v>
      </c>
      <c r="I67" s="235" t="str">
        <f>VLOOKUP(H67,base!$D$17:$E$24,2,)</f>
        <v>SIM</v>
      </c>
      <c r="J67" s="169" t="s">
        <v>136</v>
      </c>
      <c r="K67" s="169" t="s">
        <v>145</v>
      </c>
      <c r="L67" s="169" t="s">
        <v>170</v>
      </c>
      <c r="M67" s="195" t="s">
        <v>168</v>
      </c>
      <c r="N67" s="47"/>
      <c r="O67" s="47"/>
      <c r="P67" s="47"/>
      <c r="Q67" s="47"/>
      <c r="R67" s="47"/>
      <c r="S67" s="47"/>
      <c r="AA67" s="2"/>
      <c r="AB67" s="2"/>
      <c r="AC67" s="2"/>
      <c r="AD67" s="2"/>
      <c r="AE67" s="2"/>
      <c r="AF67" s="2"/>
      <c r="AG67" s="2"/>
    </row>
    <row r="68" spans="1:33" ht="15" customHeight="1" x14ac:dyDescent="0.3">
      <c r="A68" s="2"/>
      <c r="B68" s="2"/>
      <c r="C68" s="194">
        <f t="shared" si="0"/>
        <v>62</v>
      </c>
      <c r="D68" s="205" t="s">
        <v>158</v>
      </c>
      <c r="E68" s="168">
        <v>36</v>
      </c>
      <c r="F68" s="169" t="s">
        <v>159</v>
      </c>
      <c r="G68" s="169" t="s">
        <v>160</v>
      </c>
      <c r="H68" s="170" t="s">
        <v>16</v>
      </c>
      <c r="I68" s="235" t="str">
        <f>VLOOKUP(H68,base!$D$17:$E$24,2,)</f>
        <v>NÃO</v>
      </c>
      <c r="J68" s="169" t="s">
        <v>45</v>
      </c>
      <c r="K68" s="169" t="s">
        <v>143</v>
      </c>
      <c r="L68" s="169" t="s">
        <v>170</v>
      </c>
      <c r="M68" s="195" t="s">
        <v>167</v>
      </c>
      <c r="N68" s="47"/>
      <c r="O68" s="47"/>
      <c r="P68" s="47"/>
      <c r="Q68" s="47"/>
      <c r="R68" s="47"/>
      <c r="S68" s="47"/>
      <c r="AA68" s="2"/>
      <c r="AB68" s="2"/>
      <c r="AC68" s="2"/>
      <c r="AD68" s="2"/>
      <c r="AE68" s="2"/>
      <c r="AF68" s="2"/>
      <c r="AG68" s="2"/>
    </row>
    <row r="69" spans="1:33" ht="15" customHeight="1" x14ac:dyDescent="0.3">
      <c r="A69" s="2"/>
      <c r="B69" s="2"/>
      <c r="C69" s="194">
        <f t="shared" si="0"/>
        <v>63</v>
      </c>
      <c r="D69" s="205" t="s">
        <v>158</v>
      </c>
      <c r="E69" s="168">
        <v>55</v>
      </c>
      <c r="F69" s="169" t="s">
        <v>159</v>
      </c>
      <c r="G69" s="169" t="s">
        <v>160</v>
      </c>
      <c r="H69" s="170" t="s">
        <v>16</v>
      </c>
      <c r="I69" s="235" t="str">
        <f>VLOOKUP(H69,base!$D$17:$E$24,2,)</f>
        <v>NÃO</v>
      </c>
      <c r="J69" s="169" t="s">
        <v>49</v>
      </c>
      <c r="K69" s="169" t="s">
        <v>143</v>
      </c>
      <c r="L69" s="169" t="s">
        <v>170</v>
      </c>
      <c r="M69" s="195" t="s">
        <v>168</v>
      </c>
      <c r="N69" s="47"/>
      <c r="O69" s="47"/>
      <c r="P69" s="47"/>
      <c r="Q69" s="47"/>
      <c r="R69" s="47"/>
      <c r="S69" s="47"/>
      <c r="AA69" s="2"/>
      <c r="AB69" s="2"/>
      <c r="AC69" s="2"/>
      <c r="AD69" s="2"/>
      <c r="AE69" s="2"/>
      <c r="AF69" s="2"/>
      <c r="AG69" s="2"/>
    </row>
    <row r="70" spans="1:33" ht="15" customHeight="1" x14ac:dyDescent="0.3">
      <c r="A70" s="2"/>
      <c r="B70" s="2"/>
      <c r="C70" s="194">
        <f t="shared" si="0"/>
        <v>64</v>
      </c>
      <c r="D70" s="205" t="s">
        <v>158</v>
      </c>
      <c r="E70" s="168">
        <v>55</v>
      </c>
      <c r="F70" s="169" t="s">
        <v>159</v>
      </c>
      <c r="G70" s="169" t="s">
        <v>160</v>
      </c>
      <c r="H70" s="170" t="s">
        <v>16</v>
      </c>
      <c r="I70" s="235" t="str">
        <f>VLOOKUP(H70,base!$D$17:$E$24,2,)</f>
        <v>NÃO</v>
      </c>
      <c r="J70" s="169" t="s">
        <v>44</v>
      </c>
      <c r="K70" s="169" t="s">
        <v>144</v>
      </c>
      <c r="L70" s="169" t="s">
        <v>170</v>
      </c>
      <c r="M70" s="195" t="s">
        <v>167</v>
      </c>
      <c r="N70" s="47"/>
      <c r="O70" s="47"/>
      <c r="P70" s="47"/>
      <c r="Q70" s="47"/>
      <c r="R70" s="47"/>
      <c r="S70" s="47"/>
      <c r="AA70" s="2"/>
      <c r="AB70" s="2"/>
      <c r="AC70" s="2"/>
      <c r="AD70" s="2"/>
      <c r="AE70" s="2"/>
      <c r="AF70" s="2"/>
      <c r="AG70" s="2"/>
    </row>
    <row r="71" spans="1:33" ht="15" customHeight="1" x14ac:dyDescent="0.3">
      <c r="A71" s="2"/>
      <c r="B71" s="2"/>
      <c r="C71" s="194">
        <f t="shared" si="0"/>
        <v>65</v>
      </c>
      <c r="D71" s="205" t="s">
        <v>158</v>
      </c>
      <c r="E71" s="168">
        <v>32</v>
      </c>
      <c r="F71" s="169" t="s">
        <v>159</v>
      </c>
      <c r="G71" s="169" t="s">
        <v>160</v>
      </c>
      <c r="H71" s="170" t="s">
        <v>33</v>
      </c>
      <c r="I71" s="235" t="str">
        <f>VLOOKUP(H71,base!$D$17:$E$24,2,)</f>
        <v>SIM</v>
      </c>
      <c r="J71" s="169" t="s">
        <v>49</v>
      </c>
      <c r="K71" s="169" t="s">
        <v>144</v>
      </c>
      <c r="L71" s="169" t="s">
        <v>170</v>
      </c>
      <c r="M71" s="195" t="s">
        <v>168</v>
      </c>
      <c r="N71" s="47"/>
      <c r="O71" s="47"/>
      <c r="P71" s="47"/>
      <c r="Q71" s="47"/>
      <c r="R71" s="47"/>
      <c r="S71" s="47"/>
      <c r="AA71" s="2"/>
      <c r="AB71" s="2"/>
      <c r="AC71" s="2"/>
      <c r="AD71" s="2"/>
      <c r="AE71" s="2"/>
      <c r="AF71" s="2"/>
      <c r="AG71" s="2"/>
    </row>
    <row r="72" spans="1:33" ht="15" customHeight="1" x14ac:dyDescent="0.3">
      <c r="A72" s="2"/>
      <c r="B72" s="2"/>
      <c r="C72" s="194">
        <f t="shared" ref="C72:C135" si="1">C71+1</f>
        <v>66</v>
      </c>
      <c r="D72" s="205" t="s">
        <v>158</v>
      </c>
      <c r="E72" s="168">
        <v>28</v>
      </c>
      <c r="F72" s="169" t="s">
        <v>159</v>
      </c>
      <c r="G72" s="169" t="s">
        <v>160</v>
      </c>
      <c r="H72" s="170" t="s">
        <v>16</v>
      </c>
      <c r="I72" s="235" t="str">
        <f>VLOOKUP(H72,base!$D$17:$E$24,2,)</f>
        <v>NÃO</v>
      </c>
      <c r="J72" s="169" t="s">
        <v>44</v>
      </c>
      <c r="K72" s="169" t="s">
        <v>145</v>
      </c>
      <c r="L72" s="169" t="s">
        <v>170</v>
      </c>
      <c r="M72" s="195" t="s">
        <v>167</v>
      </c>
      <c r="N72" s="47"/>
      <c r="O72" s="47"/>
      <c r="P72" s="47"/>
      <c r="Q72" s="47"/>
      <c r="R72" s="47"/>
      <c r="S72" s="47"/>
      <c r="AA72" s="2"/>
      <c r="AB72" s="2"/>
      <c r="AC72" s="2"/>
      <c r="AD72" s="2"/>
      <c r="AE72" s="2"/>
      <c r="AF72" s="2"/>
      <c r="AG72" s="2"/>
    </row>
    <row r="73" spans="1:33" ht="15" customHeight="1" x14ac:dyDescent="0.3">
      <c r="A73" s="2"/>
      <c r="B73" s="2"/>
      <c r="C73" s="194">
        <f t="shared" si="1"/>
        <v>67</v>
      </c>
      <c r="D73" s="205" t="s">
        <v>158</v>
      </c>
      <c r="E73" s="168">
        <v>51</v>
      </c>
      <c r="F73" s="169" t="s">
        <v>159</v>
      </c>
      <c r="G73" s="169" t="s">
        <v>160</v>
      </c>
      <c r="H73" s="170" t="s">
        <v>36</v>
      </c>
      <c r="I73" s="235" t="str">
        <f>VLOOKUP(H73,base!$D$17:$E$24,2,)</f>
        <v>SIM</v>
      </c>
      <c r="J73" s="169" t="s">
        <v>45</v>
      </c>
      <c r="K73" s="169" t="s">
        <v>143</v>
      </c>
      <c r="L73" s="169" t="s">
        <v>170</v>
      </c>
      <c r="M73" s="195" t="s">
        <v>168</v>
      </c>
      <c r="N73" s="47"/>
      <c r="O73" s="47"/>
      <c r="P73" s="47"/>
      <c r="Q73" s="47"/>
      <c r="R73" s="47"/>
      <c r="S73" s="47"/>
      <c r="AA73" s="2"/>
      <c r="AB73" s="2"/>
      <c r="AC73" s="2"/>
      <c r="AD73" s="2"/>
      <c r="AE73" s="2"/>
      <c r="AF73" s="2"/>
      <c r="AG73" s="2"/>
    </row>
    <row r="74" spans="1:33" ht="15" customHeight="1" x14ac:dyDescent="0.3">
      <c r="A74" s="2"/>
      <c r="B74" s="2"/>
      <c r="C74" s="194">
        <f t="shared" si="1"/>
        <v>68</v>
      </c>
      <c r="D74" s="205" t="s">
        <v>158</v>
      </c>
      <c r="E74" s="168">
        <v>52</v>
      </c>
      <c r="F74" s="169" t="s">
        <v>159</v>
      </c>
      <c r="G74" s="169" t="s">
        <v>160</v>
      </c>
      <c r="H74" s="170" t="s">
        <v>35</v>
      </c>
      <c r="I74" s="235" t="str">
        <f>VLOOKUP(H74,base!$D$17:$E$24,2,)</f>
        <v>SIM</v>
      </c>
      <c r="J74" s="169" t="s">
        <v>136</v>
      </c>
      <c r="K74" s="169" t="s">
        <v>145</v>
      </c>
      <c r="L74" s="169" t="s">
        <v>170</v>
      </c>
      <c r="M74" s="195" t="s">
        <v>167</v>
      </c>
      <c r="N74" s="47"/>
      <c r="O74" s="47"/>
      <c r="P74" s="47"/>
      <c r="Q74" s="47"/>
      <c r="R74" s="47"/>
      <c r="S74" s="47"/>
      <c r="AA74" s="2"/>
      <c r="AB74" s="2"/>
      <c r="AC74" s="2"/>
      <c r="AD74" s="2"/>
      <c r="AE74" s="2"/>
      <c r="AF74" s="2"/>
      <c r="AG74" s="2"/>
    </row>
    <row r="75" spans="1:33" ht="15" customHeight="1" x14ac:dyDescent="0.3">
      <c r="A75" s="2"/>
      <c r="B75" s="2"/>
      <c r="C75" s="194">
        <f t="shared" si="1"/>
        <v>69</v>
      </c>
      <c r="D75" s="205" t="s">
        <v>158</v>
      </c>
      <c r="E75" s="168">
        <v>52</v>
      </c>
      <c r="F75" s="169" t="s">
        <v>159</v>
      </c>
      <c r="G75" s="169" t="s">
        <v>160</v>
      </c>
      <c r="H75" s="170" t="s">
        <v>34</v>
      </c>
      <c r="I75" s="235" t="str">
        <f>VLOOKUP(H75,base!$D$17:$E$24,2,)</f>
        <v>SIM</v>
      </c>
      <c r="J75" s="169" t="s">
        <v>45</v>
      </c>
      <c r="K75" s="169" t="s">
        <v>145</v>
      </c>
      <c r="L75" s="169" t="s">
        <v>170</v>
      </c>
      <c r="M75" s="195" t="s">
        <v>168</v>
      </c>
      <c r="N75" s="47"/>
      <c r="O75" s="47"/>
      <c r="P75" s="47"/>
      <c r="Q75" s="47"/>
      <c r="R75" s="47"/>
      <c r="S75" s="47"/>
      <c r="AA75" s="2"/>
      <c r="AB75" s="2"/>
      <c r="AC75" s="2"/>
      <c r="AD75" s="2"/>
      <c r="AE75" s="2"/>
      <c r="AF75" s="2"/>
      <c r="AG75" s="2"/>
    </row>
    <row r="76" spans="1:33" ht="15" customHeight="1" x14ac:dyDescent="0.3">
      <c r="A76" s="2"/>
      <c r="B76" s="2"/>
      <c r="C76" s="194">
        <f t="shared" si="1"/>
        <v>70</v>
      </c>
      <c r="D76" s="207" t="s">
        <v>158</v>
      </c>
      <c r="E76" s="168">
        <v>46</v>
      </c>
      <c r="F76" s="169" t="s">
        <v>159</v>
      </c>
      <c r="G76" s="169" t="s">
        <v>160</v>
      </c>
      <c r="H76" s="170" t="s">
        <v>16</v>
      </c>
      <c r="I76" s="235" t="str">
        <f>VLOOKUP(H76,base!$D$17:$E$24,2,)</f>
        <v>NÃO</v>
      </c>
      <c r="J76" s="169" t="s">
        <v>49</v>
      </c>
      <c r="K76" s="169" t="s">
        <v>145</v>
      </c>
      <c r="L76" s="169" t="s">
        <v>170</v>
      </c>
      <c r="M76" s="195" t="s">
        <v>167</v>
      </c>
      <c r="N76" s="47"/>
      <c r="O76" s="47"/>
      <c r="P76" s="47"/>
      <c r="Q76" s="47"/>
      <c r="R76" s="47"/>
      <c r="S76" s="47"/>
      <c r="AA76" s="2"/>
      <c r="AB76" s="2"/>
      <c r="AC76" s="2"/>
      <c r="AD76" s="2"/>
      <c r="AE76" s="2"/>
      <c r="AF76" s="2"/>
      <c r="AG76" s="2"/>
    </row>
    <row r="77" spans="1:33" ht="15" customHeight="1" x14ac:dyDescent="0.3">
      <c r="A77" s="2"/>
      <c r="B77" s="2"/>
      <c r="C77" s="194">
        <f t="shared" si="1"/>
        <v>71</v>
      </c>
      <c r="D77" s="205" t="s">
        <v>158</v>
      </c>
      <c r="E77" s="168">
        <v>54</v>
      </c>
      <c r="F77" s="169" t="s">
        <v>159</v>
      </c>
      <c r="G77" s="169" t="s">
        <v>160</v>
      </c>
      <c r="H77" s="170" t="s">
        <v>16</v>
      </c>
      <c r="I77" s="235" t="str">
        <f>VLOOKUP(H77,base!$D$17:$E$24,2,)</f>
        <v>NÃO</v>
      </c>
      <c r="J77" s="169" t="s">
        <v>44</v>
      </c>
      <c r="K77" s="169" t="s">
        <v>143</v>
      </c>
      <c r="L77" s="169" t="s">
        <v>170</v>
      </c>
      <c r="M77" s="195" t="s">
        <v>168</v>
      </c>
      <c r="N77" s="47"/>
      <c r="O77" s="47"/>
      <c r="P77" s="47"/>
      <c r="Q77" s="47"/>
      <c r="R77" s="47"/>
      <c r="S77" s="47"/>
      <c r="AA77" s="2"/>
      <c r="AB77" s="2"/>
      <c r="AC77" s="2"/>
      <c r="AD77" s="2"/>
      <c r="AE77" s="2"/>
      <c r="AF77" s="2"/>
      <c r="AG77" s="2"/>
    </row>
    <row r="78" spans="1:33" ht="15" customHeight="1" x14ac:dyDescent="0.3">
      <c r="A78" s="2"/>
      <c r="B78" s="2"/>
      <c r="C78" s="194">
        <f t="shared" si="1"/>
        <v>72</v>
      </c>
      <c r="D78" s="205" t="s">
        <v>158</v>
      </c>
      <c r="E78" s="168">
        <v>44</v>
      </c>
      <c r="F78" s="169" t="s">
        <v>159</v>
      </c>
      <c r="G78" s="169" t="s">
        <v>160</v>
      </c>
      <c r="H78" s="170" t="s">
        <v>16</v>
      </c>
      <c r="I78" s="235" t="str">
        <f>VLOOKUP(H78,base!$D$17:$E$24,2,)</f>
        <v>NÃO</v>
      </c>
      <c r="J78" s="169" t="s">
        <v>49</v>
      </c>
      <c r="K78" s="169" t="s">
        <v>143</v>
      </c>
      <c r="L78" s="169" t="s">
        <v>170</v>
      </c>
      <c r="M78" s="195" t="s">
        <v>167</v>
      </c>
      <c r="N78" s="47"/>
      <c r="O78" s="47"/>
      <c r="P78" s="47"/>
      <c r="Q78" s="47"/>
      <c r="R78" s="47"/>
      <c r="S78" s="47"/>
      <c r="AA78" s="2"/>
      <c r="AB78" s="2"/>
      <c r="AC78" s="2"/>
      <c r="AD78" s="2"/>
      <c r="AE78" s="2"/>
      <c r="AF78" s="2"/>
      <c r="AG78" s="2"/>
    </row>
    <row r="79" spans="1:33" ht="15" customHeight="1" x14ac:dyDescent="0.3">
      <c r="A79" s="2"/>
      <c r="B79" s="2"/>
      <c r="C79" s="194">
        <f t="shared" si="1"/>
        <v>73</v>
      </c>
      <c r="D79" s="205" t="s">
        <v>158</v>
      </c>
      <c r="E79" s="168">
        <v>50</v>
      </c>
      <c r="F79" s="169" t="s">
        <v>159</v>
      </c>
      <c r="G79" s="169" t="s">
        <v>160</v>
      </c>
      <c r="H79" s="170" t="s">
        <v>33</v>
      </c>
      <c r="I79" s="235" t="str">
        <f>VLOOKUP(H79,base!$D$17:$E$24,2,)</f>
        <v>SIM</v>
      </c>
      <c r="J79" s="169" t="s">
        <v>44</v>
      </c>
      <c r="K79" s="169" t="s">
        <v>144</v>
      </c>
      <c r="L79" s="169" t="s">
        <v>170</v>
      </c>
      <c r="M79" s="195" t="s">
        <v>168</v>
      </c>
      <c r="N79" s="47"/>
      <c r="O79" s="47"/>
      <c r="P79" s="47"/>
      <c r="Q79" s="47"/>
      <c r="R79" s="47"/>
      <c r="S79" s="47"/>
      <c r="AA79" s="2"/>
      <c r="AB79" s="2"/>
      <c r="AC79" s="2"/>
      <c r="AD79" s="2"/>
      <c r="AE79" s="2"/>
      <c r="AF79" s="2"/>
      <c r="AG79" s="2"/>
    </row>
    <row r="80" spans="1:33" ht="15" customHeight="1" x14ac:dyDescent="0.3">
      <c r="A80" s="2"/>
      <c r="B80" s="2"/>
      <c r="C80" s="194">
        <f t="shared" si="1"/>
        <v>74</v>
      </c>
      <c r="D80" s="205" t="s">
        <v>158</v>
      </c>
      <c r="E80" s="168">
        <v>29</v>
      </c>
      <c r="F80" s="169" t="s">
        <v>159</v>
      </c>
      <c r="G80" s="169" t="s">
        <v>160</v>
      </c>
      <c r="H80" s="170" t="s">
        <v>33</v>
      </c>
      <c r="I80" s="235" t="str">
        <f>VLOOKUP(H80,base!$D$17:$E$24,2,)</f>
        <v>SIM</v>
      </c>
      <c r="J80" s="169" t="s">
        <v>45</v>
      </c>
      <c r="K80" s="169" t="s">
        <v>144</v>
      </c>
      <c r="L80" s="169" t="s">
        <v>170</v>
      </c>
      <c r="M80" s="195" t="s">
        <v>167</v>
      </c>
      <c r="N80" s="47"/>
      <c r="O80" s="47"/>
      <c r="P80" s="47"/>
      <c r="Q80" s="47"/>
      <c r="R80" s="47"/>
      <c r="S80" s="47"/>
      <c r="AA80" s="2"/>
      <c r="AB80" s="2"/>
      <c r="AC80" s="2"/>
      <c r="AD80" s="2"/>
      <c r="AE80" s="2"/>
      <c r="AF80" s="2"/>
      <c r="AG80" s="2"/>
    </row>
    <row r="81" spans="1:33" ht="15" customHeight="1" x14ac:dyDescent="0.3">
      <c r="A81" s="2"/>
      <c r="B81" s="2"/>
      <c r="C81" s="194">
        <f t="shared" si="1"/>
        <v>75</v>
      </c>
      <c r="D81" s="205" t="s">
        <v>158</v>
      </c>
      <c r="E81" s="168">
        <v>49</v>
      </c>
      <c r="F81" s="169" t="s">
        <v>159</v>
      </c>
      <c r="G81" s="169" t="s">
        <v>160</v>
      </c>
      <c r="H81" s="170" t="s">
        <v>16</v>
      </c>
      <c r="I81" s="235" t="str">
        <f>VLOOKUP(H81,base!$D$17:$E$24,2,)</f>
        <v>NÃO</v>
      </c>
      <c r="J81" s="169" t="s">
        <v>136</v>
      </c>
      <c r="K81" s="169" t="s">
        <v>145</v>
      </c>
      <c r="L81" s="169" t="s">
        <v>170</v>
      </c>
      <c r="M81" s="195" t="s">
        <v>168</v>
      </c>
      <c r="N81" s="47"/>
      <c r="O81" s="47"/>
      <c r="P81" s="47"/>
      <c r="Q81" s="47"/>
      <c r="R81" s="47"/>
      <c r="S81" s="47"/>
      <c r="AA81" s="2"/>
      <c r="AB81" s="2"/>
      <c r="AC81" s="2"/>
      <c r="AD81" s="2"/>
      <c r="AE81" s="2"/>
      <c r="AF81" s="2"/>
      <c r="AG81" s="2"/>
    </row>
    <row r="82" spans="1:33" ht="15" customHeight="1" x14ac:dyDescent="0.3">
      <c r="A82" s="2"/>
      <c r="B82" s="2"/>
      <c r="C82" s="194">
        <f t="shared" si="1"/>
        <v>76</v>
      </c>
      <c r="D82" s="205" t="s">
        <v>158</v>
      </c>
      <c r="E82" s="168">
        <v>65</v>
      </c>
      <c r="F82" s="169" t="s">
        <v>159</v>
      </c>
      <c r="G82" s="169" t="s">
        <v>160</v>
      </c>
      <c r="H82" s="170" t="s">
        <v>36</v>
      </c>
      <c r="I82" s="235" t="str">
        <f>VLOOKUP(H82,base!$D$17:$E$24,2,)</f>
        <v>SIM</v>
      </c>
      <c r="J82" s="169" t="s">
        <v>45</v>
      </c>
      <c r="K82" s="169" t="s">
        <v>143</v>
      </c>
      <c r="L82" s="169" t="s">
        <v>170</v>
      </c>
      <c r="M82" s="195" t="s">
        <v>167</v>
      </c>
      <c r="N82" s="47"/>
      <c r="O82" s="47"/>
      <c r="P82" s="47"/>
      <c r="Q82" s="47"/>
      <c r="R82" s="47"/>
      <c r="S82" s="47"/>
      <c r="AA82" s="2"/>
      <c r="AB82" s="2"/>
      <c r="AC82" s="2"/>
      <c r="AD82" s="2"/>
      <c r="AE82" s="2"/>
      <c r="AF82" s="2"/>
      <c r="AG82" s="2"/>
    </row>
    <row r="83" spans="1:33" ht="15" customHeight="1" x14ac:dyDescent="0.3">
      <c r="A83" s="2"/>
      <c r="B83" s="2"/>
      <c r="C83" s="194">
        <f t="shared" si="1"/>
        <v>77</v>
      </c>
      <c r="D83" s="205" t="s">
        <v>158</v>
      </c>
      <c r="E83" s="168">
        <v>65</v>
      </c>
      <c r="F83" s="169" t="s">
        <v>159</v>
      </c>
      <c r="G83" s="169" t="s">
        <v>160</v>
      </c>
      <c r="H83" s="170" t="s">
        <v>35</v>
      </c>
      <c r="I83" s="235" t="str">
        <f>VLOOKUP(H83,base!$D$17:$E$24,2,)</f>
        <v>SIM</v>
      </c>
      <c r="J83" s="169" t="s">
        <v>49</v>
      </c>
      <c r="K83" s="169" t="s">
        <v>145</v>
      </c>
      <c r="L83" s="169" t="s">
        <v>170</v>
      </c>
      <c r="M83" s="195" t="s">
        <v>168</v>
      </c>
      <c r="N83" s="47"/>
      <c r="O83" s="47"/>
      <c r="P83" s="47"/>
      <c r="Q83" s="47"/>
      <c r="R83" s="47"/>
      <c r="S83" s="47"/>
      <c r="AA83" s="2"/>
      <c r="AB83" s="2"/>
      <c r="AC83" s="2"/>
      <c r="AD83" s="2"/>
      <c r="AE83" s="2"/>
      <c r="AF83" s="2"/>
      <c r="AG83" s="2"/>
    </row>
    <row r="84" spans="1:33" ht="15" customHeight="1" x14ac:dyDescent="0.3">
      <c r="A84" s="2"/>
      <c r="B84" s="2"/>
      <c r="C84" s="194">
        <f t="shared" si="1"/>
        <v>78</v>
      </c>
      <c r="D84" s="205" t="s">
        <v>158</v>
      </c>
      <c r="E84" s="168">
        <v>48</v>
      </c>
      <c r="F84" s="169" t="s">
        <v>159</v>
      </c>
      <c r="G84" s="169" t="s">
        <v>160</v>
      </c>
      <c r="H84" s="170" t="s">
        <v>34</v>
      </c>
      <c r="I84" s="235" t="str">
        <f>VLOOKUP(H84,base!$D$17:$E$24,2,)</f>
        <v>SIM</v>
      </c>
      <c r="J84" s="169" t="s">
        <v>44</v>
      </c>
      <c r="K84" s="169" t="s">
        <v>145</v>
      </c>
      <c r="L84" s="169" t="s">
        <v>170</v>
      </c>
      <c r="M84" s="195" t="s">
        <v>167</v>
      </c>
      <c r="N84" s="47"/>
      <c r="O84" s="47"/>
      <c r="P84" s="47"/>
      <c r="Q84" s="47"/>
      <c r="R84" s="47"/>
      <c r="S84" s="47"/>
      <c r="AA84" s="2"/>
      <c r="AB84" s="2"/>
      <c r="AC84" s="2"/>
      <c r="AD84" s="2"/>
      <c r="AE84" s="2"/>
      <c r="AF84" s="2"/>
      <c r="AG84" s="2"/>
    </row>
    <row r="85" spans="1:33" ht="15" customHeight="1" x14ac:dyDescent="0.3">
      <c r="A85" s="2"/>
      <c r="B85" s="2"/>
      <c r="C85" s="194">
        <f t="shared" si="1"/>
        <v>79</v>
      </c>
      <c r="D85" s="205" t="s">
        <v>158</v>
      </c>
      <c r="E85" s="168">
        <v>33</v>
      </c>
      <c r="F85" s="169" t="s">
        <v>159</v>
      </c>
      <c r="G85" s="169" t="s">
        <v>160</v>
      </c>
      <c r="H85" s="170" t="s">
        <v>16</v>
      </c>
      <c r="I85" s="235" t="str">
        <f>VLOOKUP(H85,base!$D$17:$E$24,2,)</f>
        <v>NÃO</v>
      </c>
      <c r="J85" s="169" t="s">
        <v>49</v>
      </c>
      <c r="K85" s="169" t="s">
        <v>145</v>
      </c>
      <c r="L85" s="169" t="s">
        <v>170</v>
      </c>
      <c r="M85" s="195" t="s">
        <v>168</v>
      </c>
      <c r="N85" s="47"/>
      <c r="O85" s="47"/>
      <c r="P85" s="47"/>
      <c r="Q85" s="47"/>
      <c r="R85" s="47"/>
      <c r="S85" s="47"/>
      <c r="AA85" s="2"/>
      <c r="AB85" s="2"/>
      <c r="AC85" s="2"/>
      <c r="AD85" s="2"/>
      <c r="AE85" s="2"/>
      <c r="AF85" s="2"/>
      <c r="AG85" s="2"/>
    </row>
    <row r="86" spans="1:33" ht="15" customHeight="1" x14ac:dyDescent="0.3">
      <c r="A86" s="2"/>
      <c r="B86" s="2"/>
      <c r="C86" s="194">
        <f t="shared" si="1"/>
        <v>80</v>
      </c>
      <c r="D86" s="205" t="s">
        <v>158</v>
      </c>
      <c r="E86" s="168">
        <v>26</v>
      </c>
      <c r="F86" s="169" t="s">
        <v>159</v>
      </c>
      <c r="G86" s="169" t="s">
        <v>160</v>
      </c>
      <c r="H86" s="170" t="s">
        <v>16</v>
      </c>
      <c r="I86" s="235" t="str">
        <f>VLOOKUP(H86,base!$D$17:$E$24,2,)</f>
        <v>NÃO</v>
      </c>
      <c r="J86" s="169" t="s">
        <v>44</v>
      </c>
      <c r="K86" s="169" t="s">
        <v>143</v>
      </c>
      <c r="L86" s="169" t="s">
        <v>170</v>
      </c>
      <c r="M86" s="195" t="s">
        <v>167</v>
      </c>
      <c r="N86" s="47"/>
      <c r="O86" s="47"/>
      <c r="P86" s="47"/>
      <c r="Q86" s="47"/>
      <c r="R86" s="47"/>
      <c r="S86" s="47"/>
      <c r="AA86" s="2"/>
      <c r="AB86" s="2"/>
      <c r="AC86" s="2"/>
      <c r="AD86" s="2"/>
      <c r="AE86" s="2"/>
      <c r="AF86" s="2"/>
      <c r="AG86" s="2"/>
    </row>
    <row r="87" spans="1:33" ht="15" customHeight="1" x14ac:dyDescent="0.3">
      <c r="A87" s="2"/>
      <c r="B87" s="2"/>
      <c r="C87" s="194">
        <f t="shared" si="1"/>
        <v>81</v>
      </c>
      <c r="D87" s="205" t="s">
        <v>158</v>
      </c>
      <c r="E87" s="168">
        <v>53</v>
      </c>
      <c r="F87" s="169" t="s">
        <v>159</v>
      </c>
      <c r="G87" s="169" t="s">
        <v>160</v>
      </c>
      <c r="H87" s="170" t="s">
        <v>16</v>
      </c>
      <c r="I87" s="235" t="str">
        <f>VLOOKUP(H87,base!$D$17:$E$24,2,)</f>
        <v>NÃO</v>
      </c>
      <c r="J87" s="169" t="s">
        <v>45</v>
      </c>
      <c r="K87" s="169" t="s">
        <v>143</v>
      </c>
      <c r="L87" s="169" t="s">
        <v>170</v>
      </c>
      <c r="M87" s="195" t="s">
        <v>168</v>
      </c>
      <c r="N87" s="47"/>
      <c r="O87" s="47"/>
      <c r="P87" s="47"/>
      <c r="Q87" s="47"/>
      <c r="R87" s="47"/>
      <c r="S87" s="47"/>
      <c r="AA87" s="2"/>
      <c r="AB87" s="2"/>
      <c r="AC87" s="2"/>
      <c r="AD87" s="2"/>
      <c r="AE87" s="2"/>
      <c r="AF87" s="2"/>
      <c r="AG87" s="2"/>
    </row>
    <row r="88" spans="1:33" ht="15" customHeight="1" x14ac:dyDescent="0.3">
      <c r="A88" s="2"/>
      <c r="B88" s="2"/>
      <c r="C88" s="194">
        <f t="shared" si="1"/>
        <v>82</v>
      </c>
      <c r="D88" s="205" t="s">
        <v>158</v>
      </c>
      <c r="E88" s="168">
        <v>50</v>
      </c>
      <c r="F88" s="169" t="s">
        <v>159</v>
      </c>
      <c r="G88" s="169" t="s">
        <v>160</v>
      </c>
      <c r="H88" s="170" t="s">
        <v>33</v>
      </c>
      <c r="I88" s="235" t="str">
        <f>VLOOKUP(H88,base!$D$17:$E$24,2,)</f>
        <v>SIM</v>
      </c>
      <c r="J88" s="169" t="s">
        <v>136</v>
      </c>
      <c r="K88" s="169" t="s">
        <v>144</v>
      </c>
      <c r="L88" s="169" t="s">
        <v>170</v>
      </c>
      <c r="M88" s="195" t="s">
        <v>167</v>
      </c>
      <c r="N88" s="47"/>
      <c r="O88" s="47"/>
      <c r="P88" s="47"/>
      <c r="Q88" s="47"/>
      <c r="R88" s="47"/>
      <c r="S88" s="47"/>
      <c r="AA88" s="2"/>
      <c r="AB88" s="2"/>
      <c r="AC88" s="2"/>
      <c r="AD88" s="2"/>
      <c r="AE88" s="2"/>
      <c r="AF88" s="2"/>
      <c r="AG88" s="2"/>
    </row>
    <row r="89" spans="1:33" ht="15" customHeight="1" x14ac:dyDescent="0.3">
      <c r="A89" s="2"/>
      <c r="B89" s="2"/>
      <c r="C89" s="194">
        <f t="shared" si="1"/>
        <v>83</v>
      </c>
      <c r="D89" s="205" t="s">
        <v>158</v>
      </c>
      <c r="E89" s="168">
        <v>57</v>
      </c>
      <c r="F89" s="169" t="s">
        <v>159</v>
      </c>
      <c r="G89" s="169" t="s">
        <v>160</v>
      </c>
      <c r="H89" s="170" t="s">
        <v>33</v>
      </c>
      <c r="I89" s="235" t="str">
        <f>VLOOKUP(H89,base!$D$17:$E$24,2,)</f>
        <v>SIM</v>
      </c>
      <c r="J89" s="169" t="s">
        <v>45</v>
      </c>
      <c r="K89" s="169" t="s">
        <v>144</v>
      </c>
      <c r="L89" s="169" t="s">
        <v>170</v>
      </c>
      <c r="M89" s="195" t="s">
        <v>168</v>
      </c>
      <c r="N89" s="47"/>
      <c r="O89" s="47"/>
      <c r="P89" s="47"/>
      <c r="Q89" s="47"/>
      <c r="R89" s="47"/>
      <c r="S89" s="47"/>
      <c r="AA89" s="2"/>
      <c r="AB89" s="2"/>
      <c r="AC89" s="2"/>
      <c r="AD89" s="2"/>
      <c r="AE89" s="2"/>
      <c r="AF89" s="2"/>
      <c r="AG89" s="2"/>
    </row>
    <row r="90" spans="1:33" ht="15" customHeight="1" x14ac:dyDescent="0.3">
      <c r="A90" s="2"/>
      <c r="B90" s="2"/>
      <c r="C90" s="194">
        <f t="shared" si="1"/>
        <v>84</v>
      </c>
      <c r="D90" s="205" t="s">
        <v>158</v>
      </c>
      <c r="E90" s="168">
        <v>40</v>
      </c>
      <c r="F90" s="169" t="s">
        <v>159</v>
      </c>
      <c r="G90" s="169" t="s">
        <v>160</v>
      </c>
      <c r="H90" s="170" t="s">
        <v>16</v>
      </c>
      <c r="I90" s="235" t="str">
        <f>VLOOKUP(H90,base!$D$17:$E$24,2,)</f>
        <v>NÃO</v>
      </c>
      <c r="J90" s="169" t="s">
        <v>49</v>
      </c>
      <c r="K90" s="169" t="s">
        <v>145</v>
      </c>
      <c r="L90" s="169" t="s">
        <v>170</v>
      </c>
      <c r="M90" s="195" t="s">
        <v>167</v>
      </c>
      <c r="N90" s="47"/>
      <c r="O90" s="47"/>
      <c r="P90" s="47"/>
      <c r="Q90" s="47"/>
      <c r="R90" s="47"/>
      <c r="S90" s="47"/>
      <c r="AA90" s="2"/>
      <c r="AB90" s="2"/>
      <c r="AC90" s="2"/>
      <c r="AD90" s="2"/>
      <c r="AE90" s="2"/>
      <c r="AF90" s="2"/>
      <c r="AG90" s="2"/>
    </row>
    <row r="91" spans="1:33" ht="15" customHeight="1" x14ac:dyDescent="0.3">
      <c r="A91" s="2"/>
      <c r="B91" s="2"/>
      <c r="C91" s="194">
        <f t="shared" si="1"/>
        <v>85</v>
      </c>
      <c r="D91" s="205" t="s">
        <v>158</v>
      </c>
      <c r="E91" s="168">
        <v>41</v>
      </c>
      <c r="F91" s="169" t="s">
        <v>159</v>
      </c>
      <c r="G91" s="169" t="s">
        <v>160</v>
      </c>
      <c r="H91" s="170" t="s">
        <v>36</v>
      </c>
      <c r="I91" s="235" t="str">
        <f>VLOOKUP(H91,base!$D$17:$E$24,2,)</f>
        <v>SIM</v>
      </c>
      <c r="J91" s="169" t="s">
        <v>44</v>
      </c>
      <c r="K91" s="169" t="s">
        <v>143</v>
      </c>
      <c r="L91" s="169" t="s">
        <v>170</v>
      </c>
      <c r="M91" s="195" t="s">
        <v>168</v>
      </c>
      <c r="N91" s="47"/>
      <c r="O91" s="47"/>
      <c r="P91" s="47"/>
      <c r="Q91" s="47"/>
      <c r="R91" s="47"/>
      <c r="S91" s="47"/>
      <c r="AA91" s="2"/>
      <c r="AB91" s="2"/>
      <c r="AC91" s="2"/>
      <c r="AD91" s="2"/>
      <c r="AE91" s="2"/>
      <c r="AF91" s="2"/>
      <c r="AG91" s="2"/>
    </row>
    <row r="92" spans="1:33" ht="15" customHeight="1" x14ac:dyDescent="0.3">
      <c r="A92" s="2"/>
      <c r="B92" s="2"/>
      <c r="C92" s="194">
        <f t="shared" si="1"/>
        <v>86</v>
      </c>
      <c r="D92" s="205" t="s">
        <v>158</v>
      </c>
      <c r="E92" s="168">
        <v>25</v>
      </c>
      <c r="F92" s="169" t="s">
        <v>159</v>
      </c>
      <c r="G92" s="169" t="s">
        <v>160</v>
      </c>
      <c r="H92" s="170" t="s">
        <v>35</v>
      </c>
      <c r="I92" s="235" t="str">
        <f>VLOOKUP(H92,base!$D$17:$E$24,2,)</f>
        <v>SIM</v>
      </c>
      <c r="J92" s="169" t="s">
        <v>49</v>
      </c>
      <c r="K92" s="169" t="s">
        <v>145</v>
      </c>
      <c r="L92" s="169" t="s">
        <v>170</v>
      </c>
      <c r="M92" s="195" t="s">
        <v>167</v>
      </c>
      <c r="N92" s="47"/>
      <c r="O92" s="47"/>
      <c r="P92" s="47"/>
      <c r="Q92" s="47"/>
      <c r="R92" s="47"/>
      <c r="S92" s="47"/>
      <c r="AA92" s="2"/>
      <c r="AB92" s="2"/>
      <c r="AC92" s="2"/>
      <c r="AD92" s="2"/>
      <c r="AE92" s="2"/>
      <c r="AF92" s="2"/>
      <c r="AG92" s="2"/>
    </row>
    <row r="93" spans="1:33" ht="15" customHeight="1" x14ac:dyDescent="0.3">
      <c r="A93" s="2"/>
      <c r="B93" s="2"/>
      <c r="C93" s="194">
        <f t="shared" si="1"/>
        <v>87</v>
      </c>
      <c r="D93" s="205" t="s">
        <v>158</v>
      </c>
      <c r="E93" s="168">
        <v>45</v>
      </c>
      <c r="F93" s="169" t="s">
        <v>159</v>
      </c>
      <c r="G93" s="169" t="s">
        <v>160</v>
      </c>
      <c r="H93" s="170" t="s">
        <v>34</v>
      </c>
      <c r="I93" s="235" t="str">
        <f>VLOOKUP(H93,base!$D$17:$E$24,2,)</f>
        <v>SIM</v>
      </c>
      <c r="J93" s="169" t="s">
        <v>44</v>
      </c>
      <c r="K93" s="169" t="s">
        <v>145</v>
      </c>
      <c r="L93" s="169" t="s">
        <v>170</v>
      </c>
      <c r="M93" s="195" t="s">
        <v>168</v>
      </c>
      <c r="N93" s="47"/>
      <c r="O93" s="47"/>
      <c r="P93" s="47"/>
      <c r="Q93" s="47"/>
      <c r="R93" s="47"/>
      <c r="S93" s="47"/>
      <c r="AA93" s="2"/>
      <c r="AB93" s="2"/>
      <c r="AC93" s="2"/>
      <c r="AD93" s="2"/>
      <c r="AE93" s="2"/>
      <c r="AF93" s="2"/>
      <c r="AG93" s="2"/>
    </row>
    <row r="94" spans="1:33" ht="15" customHeight="1" x14ac:dyDescent="0.3">
      <c r="A94" s="2"/>
      <c r="B94" s="2"/>
      <c r="C94" s="194">
        <f t="shared" si="1"/>
        <v>88</v>
      </c>
      <c r="D94" s="205" t="s">
        <v>158</v>
      </c>
      <c r="E94" s="168">
        <v>44</v>
      </c>
      <c r="F94" s="169" t="s">
        <v>159</v>
      </c>
      <c r="G94" s="169" t="s">
        <v>160</v>
      </c>
      <c r="H94" s="170" t="s">
        <v>16</v>
      </c>
      <c r="I94" s="235" t="str">
        <f>VLOOKUP(H94,base!$D$17:$E$24,2,)</f>
        <v>NÃO</v>
      </c>
      <c r="J94" s="169" t="s">
        <v>45</v>
      </c>
      <c r="K94" s="169" t="s">
        <v>145</v>
      </c>
      <c r="L94" s="169" t="s">
        <v>170</v>
      </c>
      <c r="M94" s="195" t="s">
        <v>167</v>
      </c>
      <c r="N94" s="47"/>
      <c r="O94" s="47"/>
      <c r="P94" s="47"/>
      <c r="Q94" s="47"/>
      <c r="R94" s="47"/>
      <c r="S94" s="47"/>
      <c r="AA94" s="2"/>
      <c r="AB94" s="2"/>
      <c r="AC94" s="2"/>
      <c r="AD94" s="2"/>
      <c r="AE94" s="2"/>
      <c r="AF94" s="2"/>
      <c r="AG94" s="2"/>
    </row>
    <row r="95" spans="1:33" ht="15" customHeight="1" x14ac:dyDescent="0.3">
      <c r="A95" s="2"/>
      <c r="B95" s="2"/>
      <c r="C95" s="194">
        <f t="shared" si="1"/>
        <v>89</v>
      </c>
      <c r="D95" s="205" t="s">
        <v>158</v>
      </c>
      <c r="E95" s="168">
        <v>34</v>
      </c>
      <c r="F95" s="169" t="s">
        <v>159</v>
      </c>
      <c r="G95" s="169" t="s">
        <v>160</v>
      </c>
      <c r="H95" s="170" t="s">
        <v>16</v>
      </c>
      <c r="I95" s="235" t="str">
        <f>VLOOKUP(H95,base!$D$17:$E$24,2,)</f>
        <v>NÃO</v>
      </c>
      <c r="J95" s="169" t="s">
        <v>136</v>
      </c>
      <c r="K95" s="169" t="s">
        <v>143</v>
      </c>
      <c r="L95" s="169" t="s">
        <v>170</v>
      </c>
      <c r="M95" s="195" t="s">
        <v>168</v>
      </c>
      <c r="N95" s="47"/>
      <c r="O95" s="47"/>
      <c r="P95" s="47"/>
      <c r="Q95" s="47"/>
      <c r="R95" s="47"/>
      <c r="S95" s="47"/>
      <c r="AA95" s="2"/>
      <c r="AB95" s="2"/>
      <c r="AC95" s="2"/>
      <c r="AD95" s="2"/>
      <c r="AE95" s="2"/>
      <c r="AF95" s="2"/>
      <c r="AG95" s="2"/>
    </row>
    <row r="96" spans="1:33" ht="15" customHeight="1" x14ac:dyDescent="0.3">
      <c r="A96" s="2"/>
      <c r="B96" s="2"/>
      <c r="C96" s="194">
        <f t="shared" si="1"/>
        <v>90</v>
      </c>
      <c r="D96" s="205" t="s">
        <v>158</v>
      </c>
      <c r="E96" s="168">
        <v>33</v>
      </c>
      <c r="F96" s="169" t="s">
        <v>159</v>
      </c>
      <c r="G96" s="169" t="s">
        <v>160</v>
      </c>
      <c r="H96" s="170" t="s">
        <v>16</v>
      </c>
      <c r="I96" s="235" t="str">
        <f>VLOOKUP(H96,base!$D$17:$E$24,2,)</f>
        <v>NÃO</v>
      </c>
      <c r="J96" s="169" t="s">
        <v>45</v>
      </c>
      <c r="K96" s="169" t="s">
        <v>143</v>
      </c>
      <c r="L96" s="169" t="s">
        <v>170</v>
      </c>
      <c r="M96" s="195" t="s">
        <v>167</v>
      </c>
      <c r="N96" s="47"/>
      <c r="O96" s="47"/>
      <c r="P96" s="47"/>
      <c r="Q96" s="47"/>
      <c r="R96" s="47"/>
      <c r="S96" s="47"/>
      <c r="AA96" s="2"/>
      <c r="AB96" s="2"/>
      <c r="AC96" s="2"/>
      <c r="AD96" s="2"/>
      <c r="AE96" s="2"/>
      <c r="AF96" s="2"/>
      <c r="AG96" s="2"/>
    </row>
    <row r="97" spans="1:33" ht="15" customHeight="1" x14ac:dyDescent="0.3">
      <c r="A97" s="2"/>
      <c r="B97" s="2"/>
      <c r="C97" s="194">
        <f t="shared" si="1"/>
        <v>91</v>
      </c>
      <c r="D97" s="205" t="s">
        <v>158</v>
      </c>
      <c r="E97" s="168">
        <v>52</v>
      </c>
      <c r="F97" s="169" t="s">
        <v>159</v>
      </c>
      <c r="G97" s="169" t="s">
        <v>160</v>
      </c>
      <c r="H97" s="170" t="s">
        <v>33</v>
      </c>
      <c r="I97" s="235" t="str">
        <f>VLOOKUP(H97,base!$D$17:$E$24,2,)</f>
        <v>SIM</v>
      </c>
      <c r="J97" s="169" t="s">
        <v>49</v>
      </c>
      <c r="K97" s="169" t="s">
        <v>144</v>
      </c>
      <c r="L97" s="169" t="s">
        <v>170</v>
      </c>
      <c r="M97" s="195" t="s">
        <v>168</v>
      </c>
      <c r="N97" s="47"/>
      <c r="O97" s="47"/>
      <c r="P97" s="47"/>
      <c r="Q97" s="47"/>
      <c r="R97" s="47"/>
      <c r="S97" s="47"/>
      <c r="AA97" s="2"/>
      <c r="AB97" s="2"/>
      <c r="AC97" s="2"/>
      <c r="AD97" s="2"/>
      <c r="AE97" s="2"/>
      <c r="AF97" s="2"/>
      <c r="AG97" s="2"/>
    </row>
    <row r="98" spans="1:33" ht="15" customHeight="1" x14ac:dyDescent="0.3">
      <c r="A98" s="2"/>
      <c r="B98" s="2"/>
      <c r="C98" s="194">
        <f t="shared" si="1"/>
        <v>92</v>
      </c>
      <c r="D98" s="208" t="s">
        <v>158</v>
      </c>
      <c r="E98" s="168">
        <v>67</v>
      </c>
      <c r="F98" s="169" t="s">
        <v>159</v>
      </c>
      <c r="G98" s="169" t="s">
        <v>160</v>
      </c>
      <c r="H98" s="170" t="s">
        <v>33</v>
      </c>
      <c r="I98" s="235" t="str">
        <f>VLOOKUP(H98,base!$D$17:$E$24,2,)</f>
        <v>SIM</v>
      </c>
      <c r="J98" s="169" t="s">
        <v>44</v>
      </c>
      <c r="K98" s="169" t="s">
        <v>144</v>
      </c>
      <c r="L98" s="169" t="s">
        <v>170</v>
      </c>
      <c r="M98" s="195" t="s">
        <v>167</v>
      </c>
      <c r="N98" s="47"/>
      <c r="O98" s="47"/>
      <c r="P98" s="47"/>
      <c r="Q98" s="47"/>
      <c r="R98" s="47"/>
      <c r="S98" s="47"/>
      <c r="AA98" s="2"/>
      <c r="AB98" s="2"/>
      <c r="AC98" s="2"/>
      <c r="AD98" s="2"/>
      <c r="AE98" s="2"/>
      <c r="AF98" s="2"/>
      <c r="AG98" s="2"/>
    </row>
    <row r="99" spans="1:33" ht="15" customHeight="1" x14ac:dyDescent="0.3">
      <c r="A99" s="2"/>
      <c r="B99" s="2"/>
      <c r="C99" s="194">
        <f t="shared" si="1"/>
        <v>93</v>
      </c>
      <c r="D99" s="208" t="s">
        <v>158</v>
      </c>
      <c r="E99" s="168">
        <v>33</v>
      </c>
      <c r="F99" s="169" t="s">
        <v>159</v>
      </c>
      <c r="G99" s="169" t="s">
        <v>160</v>
      </c>
      <c r="H99" s="170" t="s">
        <v>16</v>
      </c>
      <c r="I99" s="235" t="str">
        <f>VLOOKUP(H99,base!$D$17:$E$24,2,)</f>
        <v>NÃO</v>
      </c>
      <c r="J99" s="169" t="s">
        <v>49</v>
      </c>
      <c r="K99" s="169" t="s">
        <v>145</v>
      </c>
      <c r="L99" s="169" t="s">
        <v>170</v>
      </c>
      <c r="M99" s="195" t="s">
        <v>168</v>
      </c>
      <c r="N99" s="47"/>
      <c r="O99" s="47"/>
      <c r="P99" s="47"/>
      <c r="Q99" s="47"/>
      <c r="R99" s="47"/>
      <c r="S99" s="47"/>
      <c r="AA99" s="2"/>
      <c r="AB99" s="2"/>
      <c r="AC99" s="2"/>
      <c r="AD99" s="2"/>
      <c r="AE99" s="2"/>
      <c r="AF99" s="2"/>
      <c r="AG99" s="2"/>
    </row>
    <row r="100" spans="1:33" ht="15" customHeight="1" x14ac:dyDescent="0.3">
      <c r="A100" s="2"/>
      <c r="B100" s="2"/>
      <c r="C100" s="194">
        <f t="shared" si="1"/>
        <v>94</v>
      </c>
      <c r="D100" s="208" t="s">
        <v>158</v>
      </c>
      <c r="E100" s="168">
        <v>48</v>
      </c>
      <c r="F100" s="169" t="s">
        <v>159</v>
      </c>
      <c r="G100" s="169" t="s">
        <v>160</v>
      </c>
      <c r="H100" s="170" t="s">
        <v>36</v>
      </c>
      <c r="I100" s="235" t="str">
        <f>VLOOKUP(H100,base!$D$17:$E$24,2,)</f>
        <v>SIM</v>
      </c>
      <c r="J100" s="169" t="s">
        <v>44</v>
      </c>
      <c r="K100" s="169" t="s">
        <v>143</v>
      </c>
      <c r="L100" s="169" t="s">
        <v>170</v>
      </c>
      <c r="M100" s="195" t="s">
        <v>167</v>
      </c>
      <c r="N100" s="47"/>
      <c r="O100" s="47"/>
      <c r="P100" s="47"/>
      <c r="Q100" s="47"/>
      <c r="R100" s="47"/>
      <c r="S100" s="47"/>
      <c r="AA100" s="2"/>
      <c r="AB100" s="2"/>
      <c r="AC100" s="2"/>
      <c r="AD100" s="2"/>
      <c r="AE100" s="2"/>
      <c r="AF100" s="2"/>
      <c r="AG100" s="2"/>
    </row>
    <row r="101" spans="1:33" ht="15" customHeight="1" x14ac:dyDescent="0.3">
      <c r="A101" s="2"/>
      <c r="B101" s="2"/>
      <c r="C101" s="194">
        <f t="shared" si="1"/>
        <v>95</v>
      </c>
      <c r="D101" s="208" t="s">
        <v>158</v>
      </c>
      <c r="E101" s="168">
        <v>63</v>
      </c>
      <c r="F101" s="169" t="s">
        <v>159</v>
      </c>
      <c r="G101" s="169" t="s">
        <v>160</v>
      </c>
      <c r="H101" s="170" t="s">
        <v>35</v>
      </c>
      <c r="I101" s="235" t="str">
        <f>VLOOKUP(H101,base!$D$17:$E$24,2,)</f>
        <v>SIM</v>
      </c>
      <c r="J101" s="169" t="s">
        <v>45</v>
      </c>
      <c r="K101" s="169" t="s">
        <v>145</v>
      </c>
      <c r="L101" s="169" t="s">
        <v>170</v>
      </c>
      <c r="M101" s="195" t="s">
        <v>168</v>
      </c>
      <c r="N101" s="47"/>
      <c r="O101" s="47"/>
      <c r="P101" s="47"/>
      <c r="Q101" s="47"/>
      <c r="R101" s="47"/>
      <c r="S101" s="47"/>
      <c r="AA101" s="2"/>
      <c r="AB101" s="2"/>
      <c r="AC101" s="2"/>
      <c r="AD101" s="2"/>
      <c r="AE101" s="2"/>
      <c r="AF101" s="2"/>
      <c r="AG101" s="2"/>
    </row>
    <row r="102" spans="1:33" ht="15" customHeight="1" x14ac:dyDescent="0.3">
      <c r="A102" s="2"/>
      <c r="B102" s="2"/>
      <c r="C102" s="194">
        <f t="shared" si="1"/>
        <v>96</v>
      </c>
      <c r="D102" s="208" t="s">
        <v>158</v>
      </c>
      <c r="E102" s="168">
        <v>27</v>
      </c>
      <c r="F102" s="169" t="s">
        <v>159</v>
      </c>
      <c r="G102" s="169" t="s">
        <v>160</v>
      </c>
      <c r="H102" s="170" t="s">
        <v>34</v>
      </c>
      <c r="I102" s="235" t="str">
        <f>VLOOKUP(H102,base!$D$17:$E$24,2,)</f>
        <v>SIM</v>
      </c>
      <c r="J102" s="169" t="s">
        <v>136</v>
      </c>
      <c r="K102" s="169" t="s">
        <v>145</v>
      </c>
      <c r="L102" s="169" t="s">
        <v>170</v>
      </c>
      <c r="M102" s="195" t="s">
        <v>167</v>
      </c>
      <c r="N102" s="47"/>
      <c r="O102" s="47"/>
      <c r="P102" s="47"/>
      <c r="Q102" s="47"/>
      <c r="R102" s="47"/>
      <c r="S102" s="47"/>
      <c r="AA102" s="2"/>
      <c r="AB102" s="2"/>
      <c r="AC102" s="2"/>
      <c r="AD102" s="2"/>
      <c r="AE102" s="2"/>
      <c r="AF102" s="2"/>
      <c r="AG102" s="2"/>
    </row>
    <row r="103" spans="1:33" ht="15" customHeight="1" x14ac:dyDescent="0.3">
      <c r="A103" s="2"/>
      <c r="B103" s="2"/>
      <c r="C103" s="194">
        <f t="shared" si="1"/>
        <v>97</v>
      </c>
      <c r="D103" s="208" t="s">
        <v>158</v>
      </c>
      <c r="E103" s="168">
        <v>40</v>
      </c>
      <c r="F103" s="169" t="s">
        <v>159</v>
      </c>
      <c r="G103" s="169" t="s">
        <v>160</v>
      </c>
      <c r="H103" s="170" t="s">
        <v>16</v>
      </c>
      <c r="I103" s="235" t="str">
        <f>VLOOKUP(H103,base!$D$17:$E$24,2,)</f>
        <v>NÃO</v>
      </c>
      <c r="J103" s="169" t="s">
        <v>45</v>
      </c>
      <c r="K103" s="169" t="s">
        <v>145</v>
      </c>
      <c r="L103" s="169" t="s">
        <v>170</v>
      </c>
      <c r="M103" s="195" t="s">
        <v>168</v>
      </c>
      <c r="N103" s="47"/>
      <c r="O103" s="47"/>
      <c r="P103" s="47"/>
      <c r="Q103" s="47"/>
      <c r="R103" s="47"/>
      <c r="S103" s="47"/>
      <c r="AA103" s="2"/>
      <c r="AB103" s="2"/>
      <c r="AC103" s="2"/>
      <c r="AD103" s="2"/>
      <c r="AE103" s="2"/>
      <c r="AF103" s="2"/>
      <c r="AG103" s="2"/>
    </row>
    <row r="104" spans="1:33" ht="15" customHeight="1" x14ac:dyDescent="0.3">
      <c r="A104" s="2"/>
      <c r="B104" s="2"/>
      <c r="C104" s="194">
        <f t="shared" si="1"/>
        <v>98</v>
      </c>
      <c r="D104" s="208" t="s">
        <v>158</v>
      </c>
      <c r="E104" s="168">
        <v>29</v>
      </c>
      <c r="F104" s="169" t="s">
        <v>159</v>
      </c>
      <c r="G104" s="169" t="s">
        <v>160</v>
      </c>
      <c r="H104" s="170" t="s">
        <v>16</v>
      </c>
      <c r="I104" s="235" t="str">
        <f>VLOOKUP(H104,base!$D$17:$E$24,2,)</f>
        <v>NÃO</v>
      </c>
      <c r="J104" s="169" t="s">
        <v>49</v>
      </c>
      <c r="K104" s="169" t="s">
        <v>143</v>
      </c>
      <c r="L104" s="169" t="s">
        <v>170</v>
      </c>
      <c r="M104" s="195" t="s">
        <v>167</v>
      </c>
      <c r="N104" s="47"/>
      <c r="O104" s="47"/>
      <c r="P104" s="47"/>
      <c r="Q104" s="47"/>
      <c r="R104" s="47"/>
      <c r="S104" s="47"/>
      <c r="AA104" s="2"/>
      <c r="AB104" s="2"/>
      <c r="AC104" s="2"/>
      <c r="AD104" s="2"/>
      <c r="AE104" s="2"/>
      <c r="AF104" s="2"/>
      <c r="AG104" s="2"/>
    </row>
    <row r="105" spans="1:33" ht="15" customHeight="1" x14ac:dyDescent="0.3">
      <c r="A105" s="2"/>
      <c r="B105" s="2"/>
      <c r="C105" s="194">
        <f t="shared" si="1"/>
        <v>99</v>
      </c>
      <c r="D105" s="208" t="s">
        <v>158</v>
      </c>
      <c r="E105" s="168">
        <v>65</v>
      </c>
      <c r="F105" s="169" t="s">
        <v>159</v>
      </c>
      <c r="G105" s="169" t="s">
        <v>160</v>
      </c>
      <c r="H105" s="170" t="s">
        <v>16</v>
      </c>
      <c r="I105" s="235" t="str">
        <f>VLOOKUP(H105,base!$D$17:$E$24,2,)</f>
        <v>NÃO</v>
      </c>
      <c r="J105" s="169" t="s">
        <v>44</v>
      </c>
      <c r="K105" s="169" t="s">
        <v>143</v>
      </c>
      <c r="L105" s="169" t="s">
        <v>170</v>
      </c>
      <c r="M105" s="195" t="s">
        <v>168</v>
      </c>
      <c r="N105" s="47"/>
      <c r="O105" s="47"/>
      <c r="P105" s="47"/>
      <c r="Q105" s="47"/>
      <c r="R105" s="47"/>
      <c r="S105" s="47"/>
      <c r="AA105" s="2"/>
      <c r="AB105" s="2"/>
      <c r="AC105" s="2"/>
      <c r="AD105" s="2"/>
      <c r="AE105" s="2"/>
      <c r="AF105" s="2"/>
      <c r="AG105" s="2"/>
    </row>
    <row r="106" spans="1:33" ht="15" customHeight="1" x14ac:dyDescent="0.3">
      <c r="A106" s="2"/>
      <c r="B106" s="2"/>
      <c r="C106" s="194">
        <f t="shared" si="1"/>
        <v>100</v>
      </c>
      <c r="D106" s="208" t="s">
        <v>158</v>
      </c>
      <c r="E106" s="168">
        <v>62</v>
      </c>
      <c r="F106" s="169" t="s">
        <v>159</v>
      </c>
      <c r="G106" s="169" t="s">
        <v>160</v>
      </c>
      <c r="H106" s="170" t="s">
        <v>33</v>
      </c>
      <c r="I106" s="235" t="str">
        <f>VLOOKUP(H106,base!$D$17:$E$24,2,)</f>
        <v>SIM</v>
      </c>
      <c r="J106" s="169" t="s">
        <v>49</v>
      </c>
      <c r="K106" s="169" t="s">
        <v>144</v>
      </c>
      <c r="L106" s="169" t="s">
        <v>170</v>
      </c>
      <c r="M106" s="195" t="s">
        <v>167</v>
      </c>
      <c r="N106" s="47"/>
      <c r="O106" s="47"/>
      <c r="P106" s="47"/>
      <c r="Q106" s="47"/>
      <c r="R106" s="47"/>
      <c r="S106" s="47"/>
      <c r="AA106" s="2"/>
      <c r="AB106" s="2"/>
      <c r="AC106" s="2"/>
      <c r="AD106" s="2"/>
      <c r="AE106" s="2"/>
      <c r="AF106" s="2"/>
      <c r="AG106" s="2"/>
    </row>
    <row r="107" spans="1:33" ht="15" customHeight="1" x14ac:dyDescent="0.3">
      <c r="A107" s="2"/>
      <c r="B107" s="2"/>
      <c r="C107" s="194">
        <f t="shared" si="1"/>
        <v>101</v>
      </c>
      <c r="D107" s="208" t="s">
        <v>158</v>
      </c>
      <c r="E107" s="168">
        <v>39</v>
      </c>
      <c r="F107" s="169" t="s">
        <v>159</v>
      </c>
      <c r="G107" s="169" t="s">
        <v>160</v>
      </c>
      <c r="H107" s="170" t="s">
        <v>16</v>
      </c>
      <c r="I107" s="235" t="str">
        <f>VLOOKUP(H107,base!$D$17:$E$24,2,)</f>
        <v>NÃO</v>
      </c>
      <c r="J107" s="169" t="s">
        <v>44</v>
      </c>
      <c r="K107" s="169" t="s">
        <v>144</v>
      </c>
      <c r="L107" s="169" t="s">
        <v>170</v>
      </c>
      <c r="M107" s="195" t="s">
        <v>168</v>
      </c>
      <c r="N107" s="47"/>
      <c r="O107" s="47"/>
      <c r="P107" s="47"/>
      <c r="Q107" s="47"/>
      <c r="R107" s="47"/>
      <c r="S107" s="47"/>
      <c r="AA107" s="2"/>
      <c r="AB107" s="2"/>
      <c r="AC107" s="2"/>
      <c r="AD107" s="2"/>
      <c r="AE107" s="2"/>
      <c r="AF107" s="2"/>
      <c r="AG107" s="2"/>
    </row>
    <row r="108" spans="1:33" ht="15" customHeight="1" x14ac:dyDescent="0.3">
      <c r="A108" s="2"/>
      <c r="B108" s="2"/>
      <c r="C108" s="194">
        <f t="shared" si="1"/>
        <v>102</v>
      </c>
      <c r="D108" s="208" t="s">
        <v>158</v>
      </c>
      <c r="E108" s="168">
        <v>33</v>
      </c>
      <c r="F108" s="169" t="s">
        <v>159</v>
      </c>
      <c r="G108" s="169" t="s">
        <v>160</v>
      </c>
      <c r="H108" s="170" t="s">
        <v>36</v>
      </c>
      <c r="I108" s="235" t="str">
        <f>VLOOKUP(H108,base!$D$17:$E$24,2,)</f>
        <v>SIM</v>
      </c>
      <c r="J108" s="169" t="s">
        <v>45</v>
      </c>
      <c r="K108" s="169" t="s">
        <v>145</v>
      </c>
      <c r="L108" s="169" t="s">
        <v>170</v>
      </c>
      <c r="M108" s="195" t="s">
        <v>167</v>
      </c>
      <c r="N108" s="47"/>
      <c r="O108" s="47"/>
      <c r="P108" s="47"/>
      <c r="Q108" s="47"/>
      <c r="R108" s="47"/>
      <c r="S108" s="47"/>
      <c r="AA108" s="2"/>
      <c r="AB108" s="2"/>
      <c r="AC108" s="2"/>
      <c r="AD108" s="2"/>
      <c r="AE108" s="2"/>
      <c r="AF108" s="2"/>
      <c r="AG108" s="2"/>
    </row>
    <row r="109" spans="1:33" ht="15" customHeight="1" x14ac:dyDescent="0.3">
      <c r="A109" s="2"/>
      <c r="B109" s="2"/>
      <c r="C109" s="194">
        <f t="shared" si="1"/>
        <v>103</v>
      </c>
      <c r="D109" s="208" t="s">
        <v>158</v>
      </c>
      <c r="E109" s="168">
        <v>56</v>
      </c>
      <c r="F109" s="169" t="s">
        <v>159</v>
      </c>
      <c r="G109" s="169" t="s">
        <v>160</v>
      </c>
      <c r="H109" s="170" t="s">
        <v>35</v>
      </c>
      <c r="I109" s="235" t="str">
        <f>VLOOKUP(H109,base!$D$17:$E$24,2,)</f>
        <v>SIM</v>
      </c>
      <c r="J109" s="169" t="s">
        <v>136</v>
      </c>
      <c r="K109" s="169" t="s">
        <v>143</v>
      </c>
      <c r="L109" s="169" t="s">
        <v>170</v>
      </c>
      <c r="M109" s="195" t="s">
        <v>168</v>
      </c>
      <c r="N109" s="47"/>
      <c r="O109" s="47"/>
      <c r="P109" s="47"/>
      <c r="Q109" s="47"/>
      <c r="R109" s="47"/>
      <c r="S109" s="47"/>
      <c r="AA109" s="2"/>
      <c r="AB109" s="2"/>
      <c r="AC109" s="2"/>
      <c r="AD109" s="2"/>
      <c r="AE109" s="2"/>
      <c r="AF109" s="2"/>
      <c r="AG109" s="2"/>
    </row>
    <row r="110" spans="1:33" ht="15" customHeight="1" x14ac:dyDescent="0.3">
      <c r="A110" s="2"/>
      <c r="B110" s="2"/>
      <c r="C110" s="194">
        <f t="shared" si="1"/>
        <v>104</v>
      </c>
      <c r="D110" s="207" t="s">
        <v>158</v>
      </c>
      <c r="E110" s="168">
        <v>51</v>
      </c>
      <c r="F110" s="169" t="s">
        <v>159</v>
      </c>
      <c r="G110" s="169" t="s">
        <v>160</v>
      </c>
      <c r="H110" s="170" t="s">
        <v>34</v>
      </c>
      <c r="I110" s="235" t="str">
        <f>VLOOKUP(H110,base!$D$17:$E$24,2,)</f>
        <v>SIM</v>
      </c>
      <c r="J110" s="169" t="s">
        <v>45</v>
      </c>
      <c r="K110" s="169" t="s">
        <v>145</v>
      </c>
      <c r="L110" s="169" t="s">
        <v>170</v>
      </c>
      <c r="M110" s="195" t="s">
        <v>167</v>
      </c>
      <c r="N110" s="47"/>
      <c r="O110" s="47"/>
      <c r="P110" s="47"/>
      <c r="Q110" s="47"/>
      <c r="R110" s="47"/>
      <c r="S110" s="47"/>
      <c r="AA110" s="2"/>
      <c r="AB110" s="2"/>
      <c r="AC110" s="2"/>
      <c r="AD110" s="2"/>
      <c r="AE110" s="2"/>
      <c r="AF110" s="2"/>
      <c r="AG110" s="2"/>
    </row>
    <row r="111" spans="1:33" ht="15" customHeight="1" x14ac:dyDescent="0.3">
      <c r="A111" s="2"/>
      <c r="B111" s="2"/>
      <c r="C111" s="194">
        <f t="shared" si="1"/>
        <v>105</v>
      </c>
      <c r="D111" s="209" t="s">
        <v>158</v>
      </c>
      <c r="E111" s="168">
        <v>58</v>
      </c>
      <c r="F111" s="169" t="s">
        <v>159</v>
      </c>
      <c r="G111" s="169" t="s">
        <v>160</v>
      </c>
      <c r="H111" s="170" t="s">
        <v>16</v>
      </c>
      <c r="I111" s="235" t="str">
        <f>VLOOKUP(H111,base!$D$17:$E$24,2,)</f>
        <v>NÃO</v>
      </c>
      <c r="J111" s="169" t="s">
        <v>49</v>
      </c>
      <c r="K111" s="169" t="s">
        <v>145</v>
      </c>
      <c r="L111" s="169" t="s">
        <v>170</v>
      </c>
      <c r="M111" s="195" t="s">
        <v>168</v>
      </c>
      <c r="N111" s="47"/>
      <c r="O111" s="47"/>
      <c r="P111" s="47"/>
      <c r="Q111" s="47"/>
      <c r="R111" s="47"/>
      <c r="S111" s="47"/>
      <c r="AA111" s="2"/>
      <c r="AB111" s="2"/>
      <c r="AC111" s="2"/>
      <c r="AD111" s="2"/>
      <c r="AE111" s="2"/>
      <c r="AF111" s="2"/>
      <c r="AG111" s="2"/>
    </row>
    <row r="112" spans="1:33" ht="15" customHeight="1" x14ac:dyDescent="0.3">
      <c r="A112" s="2"/>
      <c r="B112" s="2"/>
      <c r="C112" s="194">
        <f t="shared" si="1"/>
        <v>106</v>
      </c>
      <c r="D112" s="209" t="s">
        <v>158</v>
      </c>
      <c r="E112" s="168">
        <v>55</v>
      </c>
      <c r="F112" s="169" t="s">
        <v>159</v>
      </c>
      <c r="G112" s="169" t="s">
        <v>160</v>
      </c>
      <c r="H112" s="170" t="s">
        <v>16</v>
      </c>
      <c r="I112" s="235" t="str">
        <f>VLOOKUP(H112,base!$D$17:$E$24,2,)</f>
        <v>NÃO</v>
      </c>
      <c r="J112" s="169" t="s">
        <v>44</v>
      </c>
      <c r="K112" s="169" t="s">
        <v>145</v>
      </c>
      <c r="L112" s="169" t="s">
        <v>170</v>
      </c>
      <c r="M112" s="195" t="s">
        <v>167</v>
      </c>
      <c r="N112" s="47"/>
      <c r="O112" s="47"/>
      <c r="P112" s="47"/>
      <c r="Q112" s="47"/>
      <c r="R112" s="47"/>
      <c r="S112" s="47"/>
      <c r="AA112" s="2"/>
      <c r="AB112" s="2"/>
      <c r="AC112" s="2"/>
      <c r="AD112" s="2"/>
      <c r="AE112" s="2"/>
      <c r="AF112" s="2"/>
      <c r="AG112" s="2"/>
    </row>
    <row r="113" spans="1:33" ht="15" customHeight="1" x14ac:dyDescent="0.3">
      <c r="A113" s="2"/>
      <c r="B113" s="2"/>
      <c r="C113" s="194">
        <f t="shared" si="1"/>
        <v>107</v>
      </c>
      <c r="D113" s="205" t="s">
        <v>158</v>
      </c>
      <c r="E113" s="168">
        <v>26</v>
      </c>
      <c r="F113" s="169" t="s">
        <v>159</v>
      </c>
      <c r="G113" s="169" t="s">
        <v>160</v>
      </c>
      <c r="H113" s="170" t="s">
        <v>16</v>
      </c>
      <c r="I113" s="235" t="str">
        <f>VLOOKUP(H113,base!$D$17:$E$24,2,)</f>
        <v>NÃO</v>
      </c>
      <c r="J113" s="169" t="s">
        <v>49</v>
      </c>
      <c r="K113" s="169" t="s">
        <v>143</v>
      </c>
      <c r="L113" s="169" t="s">
        <v>170</v>
      </c>
      <c r="M113" s="195" t="s">
        <v>168</v>
      </c>
      <c r="N113" s="47"/>
      <c r="O113" s="47"/>
      <c r="P113" s="47"/>
      <c r="Q113" s="47"/>
      <c r="R113" s="47"/>
      <c r="S113" s="47"/>
      <c r="AA113" s="2"/>
      <c r="AB113" s="2"/>
      <c r="AC113" s="2"/>
      <c r="AD113" s="2"/>
      <c r="AE113" s="2"/>
      <c r="AF113" s="2"/>
      <c r="AG113" s="2"/>
    </row>
    <row r="114" spans="1:33" ht="15" customHeight="1" x14ac:dyDescent="0.3">
      <c r="A114" s="2"/>
      <c r="B114" s="2"/>
      <c r="C114" s="194">
        <f t="shared" si="1"/>
        <v>108</v>
      </c>
      <c r="D114" s="205" t="s">
        <v>158</v>
      </c>
      <c r="E114" s="168">
        <v>52</v>
      </c>
      <c r="F114" s="169" t="s">
        <v>159</v>
      </c>
      <c r="G114" s="169" t="s">
        <v>160</v>
      </c>
      <c r="H114" s="170" t="s">
        <v>33</v>
      </c>
      <c r="I114" s="235" t="str">
        <f>VLOOKUP(H114,base!$D$17:$E$24,2,)</f>
        <v>SIM</v>
      </c>
      <c r="J114" s="169" t="s">
        <v>44</v>
      </c>
      <c r="K114" s="169" t="s">
        <v>143</v>
      </c>
      <c r="L114" s="169" t="s">
        <v>170</v>
      </c>
      <c r="M114" s="195" t="s">
        <v>167</v>
      </c>
      <c r="N114" s="47"/>
      <c r="O114" s="47"/>
      <c r="P114" s="47"/>
      <c r="Q114" s="47"/>
      <c r="R114" s="47"/>
      <c r="S114" s="47"/>
      <c r="AA114" s="2"/>
      <c r="AB114" s="2"/>
      <c r="AC114" s="2"/>
      <c r="AD114" s="2"/>
      <c r="AE114" s="2"/>
      <c r="AF114" s="2"/>
      <c r="AG114" s="2"/>
    </row>
    <row r="115" spans="1:33" ht="15" customHeight="1" x14ac:dyDescent="0.3">
      <c r="A115" s="2"/>
      <c r="B115" s="2"/>
      <c r="C115" s="194">
        <f t="shared" si="1"/>
        <v>109</v>
      </c>
      <c r="D115" s="205" t="s">
        <v>158</v>
      </c>
      <c r="E115" s="168">
        <v>46</v>
      </c>
      <c r="F115" s="169" t="s">
        <v>159</v>
      </c>
      <c r="G115" s="169" t="s">
        <v>160</v>
      </c>
      <c r="H115" s="170" t="s">
        <v>33</v>
      </c>
      <c r="I115" s="235" t="str">
        <f>VLOOKUP(H115,base!$D$17:$E$24,2,)</f>
        <v>SIM</v>
      </c>
      <c r="J115" s="169" t="s">
        <v>45</v>
      </c>
      <c r="K115" s="169" t="s">
        <v>144</v>
      </c>
      <c r="L115" s="169" t="s">
        <v>170</v>
      </c>
      <c r="M115" s="195" t="s">
        <v>168</v>
      </c>
      <c r="N115" s="47"/>
      <c r="O115" s="47"/>
      <c r="P115" s="47"/>
      <c r="Q115" s="47"/>
      <c r="R115" s="47"/>
      <c r="S115" s="47"/>
      <c r="AA115" s="2"/>
      <c r="AB115" s="2"/>
      <c r="AC115" s="2"/>
      <c r="AD115" s="2"/>
      <c r="AE115" s="2"/>
      <c r="AF115" s="2"/>
      <c r="AG115" s="2"/>
    </row>
    <row r="116" spans="1:33" ht="15" customHeight="1" x14ac:dyDescent="0.3">
      <c r="A116" s="2"/>
      <c r="B116" s="2"/>
      <c r="C116" s="194">
        <f t="shared" si="1"/>
        <v>110</v>
      </c>
      <c r="D116" s="205" t="s">
        <v>158</v>
      </c>
      <c r="E116" s="168">
        <v>27</v>
      </c>
      <c r="F116" s="169" t="s">
        <v>159</v>
      </c>
      <c r="G116" s="169" t="s">
        <v>160</v>
      </c>
      <c r="H116" s="170" t="s">
        <v>16</v>
      </c>
      <c r="I116" s="235" t="str">
        <f>VLOOKUP(H116,base!$D$17:$E$24,2,)</f>
        <v>NÃO</v>
      </c>
      <c r="J116" s="169" t="s">
        <v>136</v>
      </c>
      <c r="K116" s="169" t="s">
        <v>144</v>
      </c>
      <c r="L116" s="169" t="s">
        <v>170</v>
      </c>
      <c r="M116" s="195" t="s">
        <v>167</v>
      </c>
      <c r="N116" s="47"/>
      <c r="O116" s="47"/>
      <c r="P116" s="47"/>
      <c r="Q116" s="47"/>
      <c r="R116" s="47"/>
      <c r="S116" s="47"/>
      <c r="AA116" s="2"/>
      <c r="AB116" s="2"/>
      <c r="AC116" s="2"/>
      <c r="AD116" s="2"/>
      <c r="AE116" s="2"/>
      <c r="AF116" s="2"/>
      <c r="AG116" s="2"/>
    </row>
    <row r="117" spans="1:33" ht="15" customHeight="1" x14ac:dyDescent="0.3">
      <c r="A117" s="2"/>
      <c r="B117" s="2"/>
      <c r="C117" s="194">
        <f t="shared" si="1"/>
        <v>111</v>
      </c>
      <c r="D117" s="205" t="s">
        <v>158</v>
      </c>
      <c r="E117" s="168">
        <v>24</v>
      </c>
      <c r="F117" s="169" t="s">
        <v>159</v>
      </c>
      <c r="G117" s="169" t="s">
        <v>160</v>
      </c>
      <c r="H117" s="170" t="s">
        <v>36</v>
      </c>
      <c r="I117" s="235" t="str">
        <f>VLOOKUP(H117,base!$D$17:$E$24,2,)</f>
        <v>SIM</v>
      </c>
      <c r="J117" s="169" t="s">
        <v>45</v>
      </c>
      <c r="K117" s="169" t="s">
        <v>145</v>
      </c>
      <c r="L117" s="169" t="s">
        <v>170</v>
      </c>
      <c r="M117" s="195" t="s">
        <v>168</v>
      </c>
      <c r="N117" s="47"/>
      <c r="O117" s="47"/>
      <c r="P117" s="47"/>
      <c r="Q117" s="47"/>
      <c r="R117" s="47"/>
      <c r="S117" s="47"/>
      <c r="AA117" s="2"/>
      <c r="AB117" s="2"/>
      <c r="AC117" s="2"/>
      <c r="AD117" s="2"/>
      <c r="AE117" s="2"/>
      <c r="AF117" s="2"/>
      <c r="AG117" s="2"/>
    </row>
    <row r="118" spans="1:33" ht="15" customHeight="1" x14ac:dyDescent="0.3">
      <c r="A118" s="2"/>
      <c r="B118" s="2"/>
      <c r="C118" s="194">
        <f t="shared" si="1"/>
        <v>112</v>
      </c>
      <c r="D118" s="205" t="s">
        <v>158</v>
      </c>
      <c r="E118" s="168">
        <v>52</v>
      </c>
      <c r="F118" s="169" t="s">
        <v>159</v>
      </c>
      <c r="G118" s="169" t="s">
        <v>160</v>
      </c>
      <c r="H118" s="170" t="s">
        <v>33</v>
      </c>
      <c r="I118" s="235" t="str">
        <f>VLOOKUP(H118,base!$D$17:$E$24,2,)</f>
        <v>SIM</v>
      </c>
      <c r="J118" s="169" t="s">
        <v>49</v>
      </c>
      <c r="K118" s="169" t="s">
        <v>143</v>
      </c>
      <c r="L118" s="169" t="s">
        <v>170</v>
      </c>
      <c r="M118" s="195" t="s">
        <v>167</v>
      </c>
      <c r="N118" s="47"/>
      <c r="O118" s="47"/>
      <c r="P118" s="47"/>
      <c r="Q118" s="47"/>
      <c r="R118" s="47"/>
      <c r="S118" s="47"/>
      <c r="AA118" s="2"/>
      <c r="AB118" s="2"/>
      <c r="AC118" s="2"/>
      <c r="AD118" s="2"/>
      <c r="AE118" s="2"/>
      <c r="AF118" s="2"/>
      <c r="AG118" s="2"/>
    </row>
    <row r="119" spans="1:33" ht="15" customHeight="1" x14ac:dyDescent="0.3">
      <c r="A119" s="2"/>
      <c r="B119" s="2"/>
      <c r="C119" s="194">
        <f t="shared" si="1"/>
        <v>113</v>
      </c>
      <c r="D119" s="205" t="s">
        <v>158</v>
      </c>
      <c r="E119" s="168">
        <v>49</v>
      </c>
      <c r="F119" s="169" t="s">
        <v>159</v>
      </c>
      <c r="G119" s="169" t="s">
        <v>160</v>
      </c>
      <c r="H119" s="170" t="s">
        <v>16</v>
      </c>
      <c r="I119" s="235" t="str">
        <f>VLOOKUP(H119,base!$D$17:$E$24,2,)</f>
        <v>NÃO</v>
      </c>
      <c r="J119" s="169" t="s">
        <v>44</v>
      </c>
      <c r="K119" s="169" t="s">
        <v>145</v>
      </c>
      <c r="L119" s="169" t="s">
        <v>170</v>
      </c>
      <c r="M119" s="195" t="s">
        <v>168</v>
      </c>
      <c r="N119" s="47"/>
      <c r="O119" s="47"/>
      <c r="P119" s="47"/>
      <c r="Q119" s="47"/>
      <c r="R119" s="47"/>
      <c r="S119" s="47"/>
      <c r="AA119" s="2"/>
      <c r="AB119" s="2"/>
      <c r="AC119" s="2"/>
      <c r="AD119" s="2"/>
      <c r="AE119" s="2"/>
      <c r="AF119" s="2"/>
      <c r="AG119" s="2"/>
    </row>
    <row r="120" spans="1:33" ht="15" customHeight="1" x14ac:dyDescent="0.3">
      <c r="A120" s="2"/>
      <c r="B120" s="2"/>
      <c r="C120" s="194">
        <f t="shared" si="1"/>
        <v>114</v>
      </c>
      <c r="D120" s="205" t="s">
        <v>158</v>
      </c>
      <c r="E120" s="168">
        <v>60</v>
      </c>
      <c r="F120" s="169" t="s">
        <v>159</v>
      </c>
      <c r="G120" s="169" t="s">
        <v>160</v>
      </c>
      <c r="H120" s="170" t="s">
        <v>36</v>
      </c>
      <c r="I120" s="235" t="str">
        <f>VLOOKUP(H120,base!$D$17:$E$24,2,)</f>
        <v>SIM</v>
      </c>
      <c r="J120" s="169" t="s">
        <v>49</v>
      </c>
      <c r="K120" s="169" t="s">
        <v>145</v>
      </c>
      <c r="L120" s="169" t="s">
        <v>170</v>
      </c>
      <c r="M120" s="195" t="s">
        <v>167</v>
      </c>
      <c r="N120" s="47"/>
      <c r="O120" s="47"/>
      <c r="P120" s="47"/>
      <c r="Q120" s="47"/>
      <c r="R120" s="47"/>
      <c r="S120" s="47"/>
      <c r="AA120" s="2"/>
      <c r="AB120" s="2"/>
      <c r="AC120" s="2"/>
      <c r="AD120" s="2"/>
      <c r="AE120" s="2"/>
      <c r="AF120" s="2"/>
      <c r="AG120" s="2"/>
    </row>
    <row r="121" spans="1:33" ht="15" customHeight="1" x14ac:dyDescent="0.3">
      <c r="A121" s="2"/>
      <c r="B121" s="2"/>
      <c r="C121" s="194">
        <f t="shared" si="1"/>
        <v>115</v>
      </c>
      <c r="D121" s="205" t="s">
        <v>158</v>
      </c>
      <c r="E121" s="168">
        <v>36</v>
      </c>
      <c r="F121" s="169" t="s">
        <v>159</v>
      </c>
      <c r="G121" s="169" t="s">
        <v>160</v>
      </c>
      <c r="H121" s="170" t="s">
        <v>35</v>
      </c>
      <c r="I121" s="235" t="str">
        <f>VLOOKUP(H121,base!$D$17:$E$24,2,)</f>
        <v>SIM</v>
      </c>
      <c r="J121" s="169" t="s">
        <v>44</v>
      </c>
      <c r="K121" s="169" t="s">
        <v>145</v>
      </c>
      <c r="L121" s="169" t="s">
        <v>170</v>
      </c>
      <c r="M121" s="195" t="s">
        <v>168</v>
      </c>
      <c r="N121" s="47"/>
      <c r="O121" s="47"/>
      <c r="P121" s="47"/>
      <c r="Q121" s="47"/>
      <c r="R121" s="47"/>
      <c r="S121" s="47"/>
      <c r="AA121" s="2"/>
      <c r="AB121" s="2"/>
      <c r="AC121" s="2"/>
      <c r="AD121" s="2"/>
      <c r="AE121" s="2"/>
      <c r="AF121" s="2"/>
      <c r="AG121" s="2"/>
    </row>
    <row r="122" spans="1:33" ht="15" customHeight="1" x14ac:dyDescent="0.3">
      <c r="A122" s="2"/>
      <c r="B122" s="2"/>
      <c r="C122" s="194">
        <f t="shared" si="1"/>
        <v>116</v>
      </c>
      <c r="D122" s="205" t="s">
        <v>158</v>
      </c>
      <c r="E122" s="168">
        <v>63</v>
      </c>
      <c r="F122" s="169" t="s">
        <v>159</v>
      </c>
      <c r="G122" s="169" t="s">
        <v>160</v>
      </c>
      <c r="H122" s="170" t="s">
        <v>34</v>
      </c>
      <c r="I122" s="235" t="str">
        <f>VLOOKUP(H122,base!$D$17:$E$24,2,)</f>
        <v>SIM</v>
      </c>
      <c r="J122" s="169" t="s">
        <v>45</v>
      </c>
      <c r="K122" s="169" t="s">
        <v>143</v>
      </c>
      <c r="L122" s="169" t="s">
        <v>170</v>
      </c>
      <c r="M122" s="195" t="s">
        <v>167</v>
      </c>
      <c r="N122" s="47"/>
      <c r="O122" s="47"/>
      <c r="P122" s="47"/>
      <c r="Q122" s="47"/>
      <c r="R122" s="47"/>
      <c r="S122" s="47"/>
      <c r="AA122" s="2"/>
      <c r="AB122" s="2"/>
      <c r="AC122" s="2"/>
      <c r="AD122" s="2"/>
      <c r="AE122" s="2"/>
      <c r="AF122" s="2"/>
      <c r="AG122" s="2"/>
    </row>
    <row r="123" spans="1:33" ht="15" customHeight="1" x14ac:dyDescent="0.3">
      <c r="A123" s="2"/>
      <c r="B123" s="2"/>
      <c r="C123" s="194">
        <f t="shared" si="1"/>
        <v>117</v>
      </c>
      <c r="D123" s="205" t="s">
        <v>158</v>
      </c>
      <c r="E123" s="168">
        <v>32</v>
      </c>
      <c r="F123" s="169" t="s">
        <v>159</v>
      </c>
      <c r="G123" s="169" t="s">
        <v>160</v>
      </c>
      <c r="H123" s="170" t="s">
        <v>16</v>
      </c>
      <c r="I123" s="235" t="str">
        <f>VLOOKUP(H123,base!$D$17:$E$24,2,)</f>
        <v>NÃO</v>
      </c>
      <c r="J123" s="169" t="s">
        <v>136</v>
      </c>
      <c r="K123" s="169" t="s">
        <v>143</v>
      </c>
      <c r="L123" s="169" t="s">
        <v>170</v>
      </c>
      <c r="M123" s="195" t="s">
        <v>168</v>
      </c>
      <c r="N123" s="47"/>
      <c r="O123" s="47"/>
      <c r="P123" s="47"/>
      <c r="Q123" s="47"/>
      <c r="R123" s="47"/>
      <c r="S123" s="47"/>
      <c r="AA123" s="2"/>
      <c r="AB123" s="2"/>
      <c r="AC123" s="2"/>
      <c r="AD123" s="2"/>
      <c r="AE123" s="2"/>
      <c r="AF123" s="2"/>
      <c r="AG123" s="2"/>
    </row>
    <row r="124" spans="1:33" ht="15" customHeight="1" x14ac:dyDescent="0.3">
      <c r="A124" s="2"/>
      <c r="B124" s="2"/>
      <c r="C124" s="194">
        <f t="shared" si="1"/>
        <v>118</v>
      </c>
      <c r="D124" s="205" t="s">
        <v>158</v>
      </c>
      <c r="E124" s="168">
        <v>52</v>
      </c>
      <c r="F124" s="169" t="s">
        <v>159</v>
      </c>
      <c r="G124" s="169" t="s">
        <v>160</v>
      </c>
      <c r="H124" s="170" t="s">
        <v>16</v>
      </c>
      <c r="I124" s="235" t="str">
        <f>VLOOKUP(H124,base!$D$17:$E$24,2,)</f>
        <v>NÃO</v>
      </c>
      <c r="J124" s="169" t="s">
        <v>45</v>
      </c>
      <c r="K124" s="169" t="s">
        <v>144</v>
      </c>
      <c r="L124" s="169" t="s">
        <v>170</v>
      </c>
      <c r="M124" s="195" t="s">
        <v>167</v>
      </c>
      <c r="N124" s="47"/>
      <c r="O124" s="47"/>
      <c r="P124" s="47"/>
      <c r="Q124" s="47"/>
      <c r="R124" s="47"/>
      <c r="S124" s="47"/>
      <c r="AA124" s="2"/>
      <c r="AB124" s="2"/>
      <c r="AC124" s="2"/>
      <c r="AD124" s="2"/>
      <c r="AE124" s="2"/>
      <c r="AF124" s="2"/>
      <c r="AG124" s="2"/>
    </row>
    <row r="125" spans="1:33" ht="15" customHeight="1" x14ac:dyDescent="0.3">
      <c r="A125" s="2"/>
      <c r="B125" s="2"/>
      <c r="C125" s="194">
        <f t="shared" si="1"/>
        <v>119</v>
      </c>
      <c r="D125" s="205" t="s">
        <v>158</v>
      </c>
      <c r="E125" s="168">
        <v>52</v>
      </c>
      <c r="F125" s="169" t="s">
        <v>159</v>
      </c>
      <c r="G125" s="169" t="s">
        <v>160</v>
      </c>
      <c r="H125" s="170" t="s">
        <v>16</v>
      </c>
      <c r="I125" s="235" t="str">
        <f>VLOOKUP(H125,base!$D$17:$E$24,2,)</f>
        <v>NÃO</v>
      </c>
      <c r="J125" s="169" t="s">
        <v>49</v>
      </c>
      <c r="K125" s="169" t="s">
        <v>144</v>
      </c>
      <c r="L125" s="169" t="s">
        <v>170</v>
      </c>
      <c r="M125" s="195" t="s">
        <v>168</v>
      </c>
      <c r="N125" s="47"/>
      <c r="O125" s="47"/>
      <c r="P125" s="47"/>
      <c r="Q125" s="47"/>
      <c r="R125" s="47"/>
      <c r="S125" s="47"/>
      <c r="AA125" s="2"/>
      <c r="AB125" s="2"/>
      <c r="AC125" s="2"/>
      <c r="AD125" s="2"/>
      <c r="AE125" s="2"/>
      <c r="AF125" s="2"/>
      <c r="AG125" s="2"/>
    </row>
    <row r="126" spans="1:33" ht="15" customHeight="1" x14ac:dyDescent="0.3">
      <c r="A126" s="2"/>
      <c r="B126" s="2"/>
      <c r="C126" s="194">
        <f t="shared" si="1"/>
        <v>120</v>
      </c>
      <c r="D126" s="205" t="s">
        <v>158</v>
      </c>
      <c r="E126" s="168">
        <v>33</v>
      </c>
      <c r="F126" s="169" t="s">
        <v>159</v>
      </c>
      <c r="G126" s="169" t="s">
        <v>160</v>
      </c>
      <c r="H126" s="170" t="s">
        <v>33</v>
      </c>
      <c r="I126" s="235" t="str">
        <f>VLOOKUP(H126,base!$D$17:$E$24,2,)</f>
        <v>SIM</v>
      </c>
      <c r="J126" s="169" t="s">
        <v>44</v>
      </c>
      <c r="K126" s="169" t="s">
        <v>145</v>
      </c>
      <c r="L126" s="169" t="s">
        <v>170</v>
      </c>
      <c r="M126" s="195" t="s">
        <v>167</v>
      </c>
      <c r="N126" s="47"/>
      <c r="O126" s="47"/>
      <c r="P126" s="47"/>
      <c r="Q126" s="47"/>
      <c r="R126" s="47"/>
      <c r="S126" s="47"/>
      <c r="AA126" s="2"/>
      <c r="AB126" s="2"/>
      <c r="AC126" s="2"/>
      <c r="AD126" s="2"/>
      <c r="AE126" s="2"/>
      <c r="AF126" s="2"/>
      <c r="AG126" s="2"/>
    </row>
    <row r="127" spans="1:33" ht="15" customHeight="1" x14ac:dyDescent="0.3">
      <c r="A127" s="2"/>
      <c r="B127" s="2"/>
      <c r="C127" s="194">
        <f t="shared" si="1"/>
        <v>121</v>
      </c>
      <c r="D127" s="205" t="s">
        <v>158</v>
      </c>
      <c r="E127" s="168">
        <v>52</v>
      </c>
      <c r="F127" s="169" t="s">
        <v>159</v>
      </c>
      <c r="G127" s="169" t="s">
        <v>160</v>
      </c>
      <c r="H127" s="170" t="s">
        <v>33</v>
      </c>
      <c r="I127" s="235" t="str">
        <f>VLOOKUP(H127,base!$D$17:$E$24,2,)</f>
        <v>SIM</v>
      </c>
      <c r="J127" s="169" t="s">
        <v>49</v>
      </c>
      <c r="K127" s="169" t="s">
        <v>143</v>
      </c>
      <c r="L127" s="169" t="s">
        <v>170</v>
      </c>
      <c r="M127" s="195" t="s">
        <v>168</v>
      </c>
      <c r="N127" s="47"/>
      <c r="O127" s="47"/>
      <c r="P127" s="47"/>
      <c r="Q127" s="47"/>
      <c r="R127" s="47"/>
      <c r="S127" s="47"/>
      <c r="AA127" s="2"/>
      <c r="AB127" s="2"/>
      <c r="AC127" s="2"/>
      <c r="AD127" s="2"/>
      <c r="AE127" s="2"/>
      <c r="AF127" s="2"/>
      <c r="AG127" s="2"/>
    </row>
    <row r="128" spans="1:33" ht="15" customHeight="1" x14ac:dyDescent="0.3">
      <c r="A128" s="2"/>
      <c r="B128" s="2"/>
      <c r="C128" s="194">
        <f t="shared" si="1"/>
        <v>122</v>
      </c>
      <c r="D128" s="205" t="s">
        <v>158</v>
      </c>
      <c r="E128" s="168">
        <v>63</v>
      </c>
      <c r="F128" s="169" t="s">
        <v>159</v>
      </c>
      <c r="G128" s="169" t="s">
        <v>160</v>
      </c>
      <c r="H128" s="170" t="s">
        <v>16</v>
      </c>
      <c r="I128" s="235" t="str">
        <f>VLOOKUP(H128,base!$D$17:$E$24,2,)</f>
        <v>NÃO</v>
      </c>
      <c r="J128" s="169" t="s">
        <v>44</v>
      </c>
      <c r="K128" s="169" t="s">
        <v>145</v>
      </c>
      <c r="L128" s="169" t="s">
        <v>170</v>
      </c>
      <c r="M128" s="195" t="s">
        <v>167</v>
      </c>
      <c r="N128" s="47"/>
      <c r="O128" s="47"/>
      <c r="P128" s="47"/>
      <c r="Q128" s="47"/>
      <c r="R128" s="47"/>
      <c r="S128" s="47"/>
      <c r="AA128" s="2"/>
      <c r="AB128" s="2"/>
      <c r="AC128" s="2"/>
      <c r="AD128" s="2"/>
      <c r="AE128" s="2"/>
      <c r="AF128" s="2"/>
      <c r="AG128" s="2"/>
    </row>
    <row r="129" spans="1:33" ht="15" customHeight="1" x14ac:dyDescent="0.3">
      <c r="A129" s="2"/>
      <c r="B129" s="2"/>
      <c r="C129" s="194">
        <f t="shared" si="1"/>
        <v>123</v>
      </c>
      <c r="D129" s="205" t="s">
        <v>158</v>
      </c>
      <c r="E129" s="168">
        <v>32</v>
      </c>
      <c r="F129" s="169" t="s">
        <v>159</v>
      </c>
      <c r="G129" s="169" t="s">
        <v>160</v>
      </c>
      <c r="H129" s="170" t="s">
        <v>36</v>
      </c>
      <c r="I129" s="235" t="str">
        <f>VLOOKUP(H129,base!$D$17:$E$24,2,)</f>
        <v>SIM</v>
      </c>
      <c r="J129" s="169" t="s">
        <v>45</v>
      </c>
      <c r="K129" s="169" t="s">
        <v>145</v>
      </c>
      <c r="L129" s="169" t="s">
        <v>170</v>
      </c>
      <c r="M129" s="195" t="s">
        <v>168</v>
      </c>
      <c r="N129" s="47"/>
      <c r="O129" s="47"/>
      <c r="P129" s="47"/>
      <c r="Q129" s="47"/>
      <c r="R129" s="47"/>
      <c r="S129" s="47"/>
      <c r="AA129" s="2"/>
      <c r="AB129" s="2"/>
      <c r="AC129" s="2"/>
      <c r="AD129" s="2"/>
      <c r="AE129" s="2"/>
      <c r="AF129" s="2"/>
      <c r="AG129" s="2"/>
    </row>
    <row r="130" spans="1:33" ht="15" customHeight="1" x14ac:dyDescent="0.3">
      <c r="A130" s="2"/>
      <c r="B130" s="2"/>
      <c r="C130" s="194">
        <f t="shared" si="1"/>
        <v>124</v>
      </c>
      <c r="D130" s="205" t="s">
        <v>158</v>
      </c>
      <c r="E130" s="168">
        <v>51</v>
      </c>
      <c r="F130" s="169" t="s">
        <v>159</v>
      </c>
      <c r="G130" s="169" t="s">
        <v>160</v>
      </c>
      <c r="H130" s="170" t="s">
        <v>35</v>
      </c>
      <c r="I130" s="235" t="str">
        <f>VLOOKUP(H130,base!$D$17:$E$24,2,)</f>
        <v>SIM</v>
      </c>
      <c r="J130" s="169" t="s">
        <v>136</v>
      </c>
      <c r="K130" s="169" t="s">
        <v>145</v>
      </c>
      <c r="L130" s="169" t="s">
        <v>170</v>
      </c>
      <c r="M130" s="195" t="s">
        <v>167</v>
      </c>
      <c r="N130" s="47"/>
      <c r="O130" s="47"/>
      <c r="P130" s="47"/>
      <c r="Q130" s="47"/>
      <c r="R130" s="47"/>
      <c r="S130" s="47"/>
      <c r="AA130" s="2"/>
      <c r="AB130" s="2"/>
      <c r="AC130" s="2"/>
      <c r="AD130" s="2"/>
      <c r="AE130" s="2"/>
      <c r="AF130" s="2"/>
      <c r="AG130" s="2"/>
    </row>
    <row r="131" spans="1:33" ht="15" customHeight="1" x14ac:dyDescent="0.3">
      <c r="A131" s="2"/>
      <c r="B131" s="2"/>
      <c r="C131" s="194">
        <f t="shared" si="1"/>
        <v>125</v>
      </c>
      <c r="D131" s="205" t="s">
        <v>158</v>
      </c>
      <c r="E131" s="168">
        <v>41</v>
      </c>
      <c r="F131" s="169" t="s">
        <v>159</v>
      </c>
      <c r="G131" s="169" t="s">
        <v>160</v>
      </c>
      <c r="H131" s="170" t="s">
        <v>34</v>
      </c>
      <c r="I131" s="235" t="str">
        <f>VLOOKUP(H131,base!$D$17:$E$24,2,)</f>
        <v>SIM</v>
      </c>
      <c r="J131" s="169" t="s">
        <v>45</v>
      </c>
      <c r="K131" s="169" t="s">
        <v>143</v>
      </c>
      <c r="L131" s="169" t="s">
        <v>170</v>
      </c>
      <c r="M131" s="195" t="s">
        <v>168</v>
      </c>
      <c r="N131" s="47"/>
      <c r="O131" s="47"/>
      <c r="P131" s="47"/>
      <c r="Q131" s="47"/>
      <c r="R131" s="47"/>
      <c r="S131" s="47"/>
      <c r="AA131" s="2"/>
      <c r="AB131" s="2"/>
      <c r="AC131" s="2"/>
      <c r="AD131" s="2"/>
      <c r="AE131" s="2"/>
      <c r="AF131" s="2"/>
      <c r="AG131" s="2"/>
    </row>
    <row r="132" spans="1:33" ht="15" customHeight="1" x14ac:dyDescent="0.3">
      <c r="A132" s="2"/>
      <c r="B132" s="2"/>
      <c r="C132" s="194">
        <f t="shared" si="1"/>
        <v>126</v>
      </c>
      <c r="D132" s="205" t="s">
        <v>158</v>
      </c>
      <c r="E132" s="168">
        <v>48</v>
      </c>
      <c r="F132" s="169" t="s">
        <v>159</v>
      </c>
      <c r="G132" s="169" t="s">
        <v>160</v>
      </c>
      <c r="H132" s="170" t="s">
        <v>16</v>
      </c>
      <c r="I132" s="235" t="str">
        <f>VLOOKUP(H132,base!$D$17:$E$24,2,)</f>
        <v>NÃO</v>
      </c>
      <c r="J132" s="169" t="s">
        <v>49</v>
      </c>
      <c r="K132" s="169" t="s">
        <v>143</v>
      </c>
      <c r="L132" s="169" t="s">
        <v>170</v>
      </c>
      <c r="M132" s="195" t="s">
        <v>167</v>
      </c>
      <c r="N132" s="47"/>
      <c r="O132" s="47"/>
      <c r="P132" s="47"/>
      <c r="Q132" s="47"/>
      <c r="R132" s="47"/>
      <c r="S132" s="47"/>
      <c r="AA132" s="2"/>
      <c r="AB132" s="2"/>
      <c r="AC132" s="2"/>
      <c r="AD132" s="2"/>
      <c r="AE132" s="2"/>
      <c r="AF132" s="2"/>
      <c r="AG132" s="2"/>
    </row>
    <row r="133" spans="1:33" ht="15" customHeight="1" x14ac:dyDescent="0.3">
      <c r="A133" s="2"/>
      <c r="B133" s="2"/>
      <c r="C133" s="194">
        <f t="shared" si="1"/>
        <v>127</v>
      </c>
      <c r="D133" s="205" t="s">
        <v>158</v>
      </c>
      <c r="E133" s="168">
        <v>52</v>
      </c>
      <c r="F133" s="169" t="s">
        <v>159</v>
      </c>
      <c r="G133" s="169" t="s">
        <v>160</v>
      </c>
      <c r="H133" s="170" t="s">
        <v>16</v>
      </c>
      <c r="I133" s="235" t="str">
        <f>VLOOKUP(H133,base!$D$17:$E$24,2,)</f>
        <v>NÃO</v>
      </c>
      <c r="J133" s="169" t="s">
        <v>44</v>
      </c>
      <c r="K133" s="169" t="s">
        <v>144</v>
      </c>
      <c r="L133" s="169" t="s">
        <v>170</v>
      </c>
      <c r="M133" s="195" t="s">
        <v>168</v>
      </c>
      <c r="N133" s="47"/>
      <c r="O133" s="47"/>
      <c r="P133" s="47"/>
      <c r="Q133" s="47"/>
      <c r="R133" s="47"/>
      <c r="S133" s="47"/>
      <c r="AA133" s="2"/>
      <c r="AB133" s="2"/>
      <c r="AC133" s="2"/>
      <c r="AD133" s="2"/>
      <c r="AE133" s="2"/>
      <c r="AF133" s="2"/>
      <c r="AG133" s="2"/>
    </row>
    <row r="134" spans="1:33" ht="15" customHeight="1" x14ac:dyDescent="0.3">
      <c r="A134" s="2"/>
      <c r="B134" s="2"/>
      <c r="C134" s="194">
        <f t="shared" si="1"/>
        <v>128</v>
      </c>
      <c r="D134" s="205" t="s">
        <v>158</v>
      </c>
      <c r="E134" s="168">
        <v>38</v>
      </c>
      <c r="F134" s="169" t="s">
        <v>159</v>
      </c>
      <c r="G134" s="169" t="s">
        <v>160</v>
      </c>
      <c r="H134" s="170" t="s">
        <v>16</v>
      </c>
      <c r="I134" s="235" t="str">
        <f>VLOOKUP(H134,base!$D$17:$E$24,2,)</f>
        <v>NÃO</v>
      </c>
      <c r="J134" s="169" t="s">
        <v>49</v>
      </c>
      <c r="K134" s="169" t="s">
        <v>144</v>
      </c>
      <c r="L134" s="169" t="s">
        <v>170</v>
      </c>
      <c r="M134" s="195" t="s">
        <v>167</v>
      </c>
      <c r="N134" s="47"/>
      <c r="O134" s="47"/>
      <c r="P134" s="47"/>
      <c r="Q134" s="47"/>
      <c r="R134" s="47"/>
      <c r="S134" s="47"/>
      <c r="AA134" s="2"/>
      <c r="AB134" s="2"/>
      <c r="AC134" s="2"/>
      <c r="AD134" s="2"/>
      <c r="AE134" s="2"/>
      <c r="AF134" s="2"/>
      <c r="AG134" s="2"/>
    </row>
    <row r="135" spans="1:33" ht="15" customHeight="1" x14ac:dyDescent="0.3">
      <c r="A135" s="2"/>
      <c r="B135" s="2"/>
      <c r="C135" s="194">
        <f t="shared" si="1"/>
        <v>129</v>
      </c>
      <c r="D135" s="205" t="s">
        <v>158</v>
      </c>
      <c r="E135" s="168">
        <v>60</v>
      </c>
      <c r="F135" s="169" t="s">
        <v>159</v>
      </c>
      <c r="G135" s="169" t="s">
        <v>160</v>
      </c>
      <c r="H135" s="170" t="s">
        <v>33</v>
      </c>
      <c r="I135" s="235" t="str">
        <f>VLOOKUP(H135,base!$D$17:$E$24,2,)</f>
        <v>SIM</v>
      </c>
      <c r="J135" s="169" t="s">
        <v>44</v>
      </c>
      <c r="K135" s="169" t="s">
        <v>145</v>
      </c>
      <c r="L135" s="169" t="s">
        <v>170</v>
      </c>
      <c r="M135" s="195" t="s">
        <v>168</v>
      </c>
      <c r="N135" s="47"/>
      <c r="O135" s="47"/>
      <c r="P135" s="47"/>
      <c r="Q135" s="47"/>
      <c r="R135" s="47"/>
      <c r="S135" s="47"/>
      <c r="AA135" s="2"/>
      <c r="AB135" s="2"/>
      <c r="AC135" s="2"/>
      <c r="AD135" s="2"/>
      <c r="AE135" s="2"/>
      <c r="AF135" s="2"/>
      <c r="AG135" s="2"/>
    </row>
    <row r="136" spans="1:33" ht="15" customHeight="1" x14ac:dyDescent="0.3">
      <c r="A136" s="2"/>
      <c r="B136" s="2"/>
      <c r="C136" s="194">
        <f t="shared" ref="C136:C199" si="2">C135+1</f>
        <v>130</v>
      </c>
      <c r="D136" s="205" t="s">
        <v>158</v>
      </c>
      <c r="E136" s="168">
        <v>33</v>
      </c>
      <c r="F136" s="169" t="s">
        <v>159</v>
      </c>
      <c r="G136" s="169" t="s">
        <v>160</v>
      </c>
      <c r="H136" s="170" t="s">
        <v>33</v>
      </c>
      <c r="I136" s="235" t="str">
        <f>VLOOKUP(H136,base!$D$17:$E$24,2,)</f>
        <v>SIM</v>
      </c>
      <c r="J136" s="169" t="s">
        <v>45</v>
      </c>
      <c r="K136" s="169" t="s">
        <v>143</v>
      </c>
      <c r="L136" s="169" t="s">
        <v>170</v>
      </c>
      <c r="M136" s="195" t="s">
        <v>167</v>
      </c>
      <c r="N136" s="47"/>
      <c r="O136" s="47"/>
      <c r="P136" s="47"/>
      <c r="Q136" s="47"/>
      <c r="R136" s="47"/>
      <c r="S136" s="47"/>
      <c r="AA136" s="2"/>
      <c r="AB136" s="2"/>
      <c r="AC136" s="2"/>
      <c r="AD136" s="2"/>
      <c r="AE136" s="2"/>
      <c r="AF136" s="2"/>
      <c r="AG136" s="2"/>
    </row>
    <row r="137" spans="1:33" ht="15" customHeight="1" x14ac:dyDescent="0.3">
      <c r="A137" s="2"/>
      <c r="B137" s="2"/>
      <c r="C137" s="194">
        <f t="shared" si="2"/>
        <v>131</v>
      </c>
      <c r="D137" s="205" t="s">
        <v>158</v>
      </c>
      <c r="E137" s="168">
        <v>63</v>
      </c>
      <c r="F137" s="169" t="s">
        <v>159</v>
      </c>
      <c r="G137" s="169" t="s">
        <v>160</v>
      </c>
      <c r="H137" s="170" t="s">
        <v>33</v>
      </c>
      <c r="I137" s="235" t="str">
        <f>VLOOKUP(H137,base!$D$17:$E$24,2,)</f>
        <v>SIM</v>
      </c>
      <c r="J137" s="169" t="s">
        <v>136</v>
      </c>
      <c r="K137" s="169" t="s">
        <v>145</v>
      </c>
      <c r="L137" s="169" t="s">
        <v>170</v>
      </c>
      <c r="M137" s="195" t="s">
        <v>168</v>
      </c>
      <c r="N137" s="47"/>
      <c r="O137" s="47"/>
      <c r="P137" s="47"/>
      <c r="Q137" s="47"/>
      <c r="R137" s="47"/>
      <c r="S137" s="47"/>
      <c r="AA137" s="2"/>
      <c r="AB137" s="2"/>
      <c r="AC137" s="2"/>
      <c r="AD137" s="2"/>
      <c r="AE137" s="2"/>
      <c r="AF137" s="2"/>
      <c r="AG137" s="2"/>
    </row>
    <row r="138" spans="1:33" ht="15" customHeight="1" x14ac:dyDescent="0.3">
      <c r="A138" s="2"/>
      <c r="B138" s="2"/>
      <c r="C138" s="194">
        <f t="shared" si="2"/>
        <v>132</v>
      </c>
      <c r="D138" s="205" t="s">
        <v>158</v>
      </c>
      <c r="E138" s="168">
        <v>43</v>
      </c>
      <c r="F138" s="169" t="s">
        <v>159</v>
      </c>
      <c r="G138" s="169" t="s">
        <v>160</v>
      </c>
      <c r="H138" s="170" t="s">
        <v>16</v>
      </c>
      <c r="I138" s="235" t="str">
        <f>VLOOKUP(H138,base!$D$17:$E$24,2,)</f>
        <v>NÃO</v>
      </c>
      <c r="J138" s="169" t="s">
        <v>45</v>
      </c>
      <c r="K138" s="169" t="s">
        <v>145</v>
      </c>
      <c r="L138" s="169" t="s">
        <v>170</v>
      </c>
      <c r="M138" s="195" t="s">
        <v>167</v>
      </c>
      <c r="N138" s="47"/>
      <c r="O138" s="47"/>
      <c r="P138" s="47"/>
      <c r="Q138" s="47"/>
      <c r="R138" s="47"/>
      <c r="S138" s="47"/>
      <c r="AA138" s="2"/>
      <c r="AB138" s="2"/>
      <c r="AC138" s="2"/>
      <c r="AD138" s="2"/>
      <c r="AE138" s="2"/>
      <c r="AF138" s="2"/>
      <c r="AG138" s="2"/>
    </row>
    <row r="139" spans="1:33" ht="15" customHeight="1" x14ac:dyDescent="0.3">
      <c r="A139" s="2"/>
      <c r="B139" s="2"/>
      <c r="C139" s="194">
        <f t="shared" si="2"/>
        <v>133</v>
      </c>
      <c r="D139" s="205" t="s">
        <v>158</v>
      </c>
      <c r="E139" s="168">
        <v>38</v>
      </c>
      <c r="F139" s="169" t="s">
        <v>159</v>
      </c>
      <c r="G139" s="169" t="s">
        <v>160</v>
      </c>
      <c r="H139" s="170" t="s">
        <v>36</v>
      </c>
      <c r="I139" s="235" t="str">
        <f>VLOOKUP(H139,base!$D$17:$E$24,2,)</f>
        <v>SIM</v>
      </c>
      <c r="J139" s="169" t="s">
        <v>49</v>
      </c>
      <c r="K139" s="169" t="s">
        <v>145</v>
      </c>
      <c r="L139" s="169" t="s">
        <v>170</v>
      </c>
      <c r="M139" s="195" t="s">
        <v>168</v>
      </c>
      <c r="N139" s="47"/>
      <c r="O139" s="47"/>
      <c r="P139" s="47"/>
      <c r="Q139" s="47"/>
      <c r="R139" s="47"/>
      <c r="S139" s="47"/>
      <c r="AA139" s="2"/>
      <c r="AB139" s="2"/>
      <c r="AC139" s="2"/>
      <c r="AD139" s="2"/>
      <c r="AE139" s="2"/>
      <c r="AF139" s="2"/>
      <c r="AG139" s="2"/>
    </row>
    <row r="140" spans="1:33" ht="15" customHeight="1" x14ac:dyDescent="0.3">
      <c r="A140" s="2"/>
      <c r="B140" s="2"/>
      <c r="C140" s="194">
        <f t="shared" si="2"/>
        <v>134</v>
      </c>
      <c r="D140" s="205" t="s">
        <v>158</v>
      </c>
      <c r="E140" s="168">
        <v>58</v>
      </c>
      <c r="F140" s="169" t="s">
        <v>159</v>
      </c>
      <c r="G140" s="169" t="s">
        <v>160</v>
      </c>
      <c r="H140" s="170" t="s">
        <v>35</v>
      </c>
      <c r="I140" s="235" t="str">
        <f>VLOOKUP(H140,base!$D$17:$E$24,2,)</f>
        <v>SIM</v>
      </c>
      <c r="J140" s="169" t="s">
        <v>44</v>
      </c>
      <c r="K140" s="169" t="s">
        <v>143</v>
      </c>
      <c r="L140" s="169" t="s">
        <v>170</v>
      </c>
      <c r="M140" s="195" t="s">
        <v>167</v>
      </c>
      <c r="N140" s="47"/>
      <c r="O140" s="47"/>
      <c r="P140" s="47"/>
      <c r="Q140" s="47"/>
      <c r="R140" s="47"/>
      <c r="S140" s="47"/>
      <c r="AA140" s="2"/>
      <c r="AB140" s="2"/>
      <c r="AC140" s="2"/>
      <c r="AD140" s="2"/>
      <c r="AE140" s="2"/>
      <c r="AF140" s="2"/>
      <c r="AG140" s="2"/>
    </row>
    <row r="141" spans="1:33" ht="15" customHeight="1" x14ac:dyDescent="0.3">
      <c r="A141" s="2"/>
      <c r="B141" s="2"/>
      <c r="C141" s="194">
        <f t="shared" si="2"/>
        <v>135</v>
      </c>
      <c r="D141" s="205" t="s">
        <v>158</v>
      </c>
      <c r="E141" s="168">
        <v>46</v>
      </c>
      <c r="F141" s="169" t="s">
        <v>159</v>
      </c>
      <c r="G141" s="169" t="s">
        <v>160</v>
      </c>
      <c r="H141" s="170" t="s">
        <v>34</v>
      </c>
      <c r="I141" s="235" t="str">
        <f>VLOOKUP(H141,base!$D$17:$E$24,2,)</f>
        <v>SIM</v>
      </c>
      <c r="J141" s="169" t="s">
        <v>49</v>
      </c>
      <c r="K141" s="169" t="s">
        <v>143</v>
      </c>
      <c r="L141" s="169" t="s">
        <v>170</v>
      </c>
      <c r="M141" s="195" t="s">
        <v>168</v>
      </c>
      <c r="N141" s="47"/>
      <c r="O141" s="47"/>
      <c r="P141" s="47"/>
      <c r="Q141" s="47"/>
      <c r="R141" s="47"/>
      <c r="S141" s="47"/>
      <c r="AA141" s="2"/>
      <c r="AB141" s="2"/>
      <c r="AC141" s="2"/>
      <c r="AD141" s="2"/>
      <c r="AE141" s="2"/>
      <c r="AF141" s="2"/>
      <c r="AG141" s="2"/>
    </row>
    <row r="142" spans="1:33" ht="15" customHeight="1" x14ac:dyDescent="0.3">
      <c r="A142" s="2"/>
      <c r="B142" s="2"/>
      <c r="C142" s="194">
        <f t="shared" si="2"/>
        <v>136</v>
      </c>
      <c r="D142" s="205" t="s">
        <v>158</v>
      </c>
      <c r="E142" s="168">
        <v>32</v>
      </c>
      <c r="F142" s="169" t="s">
        <v>159</v>
      </c>
      <c r="G142" s="169" t="s">
        <v>160</v>
      </c>
      <c r="H142" s="170" t="s">
        <v>16</v>
      </c>
      <c r="I142" s="235" t="str">
        <f>VLOOKUP(H142,base!$D$17:$E$24,2,)</f>
        <v>NÃO</v>
      </c>
      <c r="J142" s="169" t="s">
        <v>44</v>
      </c>
      <c r="K142" s="169" t="s">
        <v>144</v>
      </c>
      <c r="L142" s="169" t="s">
        <v>170</v>
      </c>
      <c r="M142" s="195" t="s">
        <v>167</v>
      </c>
      <c r="N142" s="47"/>
      <c r="O142" s="47"/>
      <c r="P142" s="47"/>
      <c r="Q142" s="47"/>
      <c r="R142" s="47"/>
      <c r="S142" s="47"/>
      <c r="AA142" s="2"/>
      <c r="AB142" s="2"/>
      <c r="AC142" s="2"/>
      <c r="AD142" s="2"/>
      <c r="AE142" s="2"/>
      <c r="AF142" s="2"/>
      <c r="AG142" s="2"/>
    </row>
    <row r="143" spans="1:33" ht="15" customHeight="1" x14ac:dyDescent="0.3">
      <c r="A143" s="2"/>
      <c r="B143" s="2"/>
      <c r="C143" s="194">
        <f t="shared" si="2"/>
        <v>137</v>
      </c>
      <c r="D143" s="205" t="s">
        <v>158</v>
      </c>
      <c r="E143" s="168">
        <v>27</v>
      </c>
      <c r="F143" s="169" t="s">
        <v>159</v>
      </c>
      <c r="G143" s="169" t="s">
        <v>160</v>
      </c>
      <c r="H143" s="170" t="s">
        <v>16</v>
      </c>
      <c r="I143" s="235" t="str">
        <f>VLOOKUP(H143,base!$D$17:$E$24,2,)</f>
        <v>NÃO</v>
      </c>
      <c r="J143" s="169" t="s">
        <v>45</v>
      </c>
      <c r="K143" s="169" t="s">
        <v>144</v>
      </c>
      <c r="L143" s="169" t="s">
        <v>170</v>
      </c>
      <c r="M143" s="195" t="s">
        <v>168</v>
      </c>
      <c r="N143" s="47"/>
      <c r="O143" s="47"/>
      <c r="P143" s="47"/>
      <c r="Q143" s="47"/>
      <c r="R143" s="47"/>
      <c r="S143" s="47"/>
      <c r="AA143" s="2"/>
      <c r="AB143" s="2"/>
      <c r="AC143" s="2"/>
      <c r="AD143" s="2"/>
      <c r="AE143" s="2"/>
      <c r="AF143" s="2"/>
      <c r="AG143" s="2"/>
    </row>
    <row r="144" spans="1:33" ht="15" customHeight="1" x14ac:dyDescent="0.3">
      <c r="A144" s="2"/>
      <c r="B144" s="2"/>
      <c r="C144" s="194">
        <f t="shared" si="2"/>
        <v>138</v>
      </c>
      <c r="D144" s="205" t="s">
        <v>158</v>
      </c>
      <c r="E144" s="168">
        <v>63</v>
      </c>
      <c r="F144" s="169" t="s">
        <v>159</v>
      </c>
      <c r="G144" s="169" t="s">
        <v>160</v>
      </c>
      <c r="H144" s="170" t="s">
        <v>16</v>
      </c>
      <c r="I144" s="235" t="str">
        <f>VLOOKUP(H144,base!$D$17:$E$24,2,)</f>
        <v>NÃO</v>
      </c>
      <c r="J144" s="169" t="s">
        <v>136</v>
      </c>
      <c r="K144" s="169" t="s">
        <v>145</v>
      </c>
      <c r="L144" s="169" t="s">
        <v>170</v>
      </c>
      <c r="M144" s="195" t="s">
        <v>167</v>
      </c>
      <c r="N144" s="47"/>
      <c r="O144" s="47"/>
      <c r="P144" s="47"/>
      <c r="Q144" s="47"/>
      <c r="R144" s="47"/>
      <c r="S144" s="47"/>
      <c r="AA144" s="2"/>
      <c r="AB144" s="2"/>
      <c r="AC144" s="2"/>
      <c r="AD144" s="2"/>
      <c r="AE144" s="2"/>
      <c r="AF144" s="2"/>
      <c r="AG144" s="2"/>
    </row>
    <row r="145" spans="1:33" ht="15" customHeight="1" x14ac:dyDescent="0.3">
      <c r="A145" s="2"/>
      <c r="B145" s="2"/>
      <c r="C145" s="194">
        <f t="shared" si="2"/>
        <v>139</v>
      </c>
      <c r="D145" s="205" t="s">
        <v>158</v>
      </c>
      <c r="E145" s="168">
        <v>46</v>
      </c>
      <c r="F145" s="169" t="s">
        <v>159</v>
      </c>
      <c r="G145" s="169" t="s">
        <v>160</v>
      </c>
      <c r="H145" s="170" t="s">
        <v>33</v>
      </c>
      <c r="I145" s="235" t="str">
        <f>VLOOKUP(H145,base!$D$17:$E$24,2,)</f>
        <v>SIM</v>
      </c>
      <c r="J145" s="169" t="s">
        <v>45</v>
      </c>
      <c r="K145" s="169" t="s">
        <v>143</v>
      </c>
      <c r="L145" s="169" t="s">
        <v>170</v>
      </c>
      <c r="M145" s="195" t="s">
        <v>168</v>
      </c>
      <c r="N145" s="47"/>
      <c r="O145" s="47"/>
      <c r="P145" s="47"/>
      <c r="Q145" s="47"/>
      <c r="R145" s="47"/>
      <c r="S145" s="47"/>
      <c r="AA145" s="2"/>
      <c r="AB145" s="2"/>
      <c r="AC145" s="2"/>
      <c r="AD145" s="2"/>
      <c r="AE145" s="2"/>
      <c r="AF145" s="2"/>
      <c r="AG145" s="2"/>
    </row>
    <row r="146" spans="1:33" ht="15" customHeight="1" x14ac:dyDescent="0.3">
      <c r="A146" s="2"/>
      <c r="B146" s="2"/>
      <c r="C146" s="194">
        <f t="shared" si="2"/>
        <v>140</v>
      </c>
      <c r="D146" s="205" t="s">
        <v>158</v>
      </c>
      <c r="E146" s="168">
        <v>66</v>
      </c>
      <c r="F146" s="169" t="s">
        <v>159</v>
      </c>
      <c r="G146" s="169" t="s">
        <v>160</v>
      </c>
      <c r="H146" s="170" t="s">
        <v>33</v>
      </c>
      <c r="I146" s="235" t="str">
        <f>VLOOKUP(H146,base!$D$17:$E$24,2,)</f>
        <v>SIM</v>
      </c>
      <c r="J146" s="169" t="s">
        <v>49</v>
      </c>
      <c r="K146" s="169" t="s">
        <v>145</v>
      </c>
      <c r="L146" s="169" t="s">
        <v>170</v>
      </c>
      <c r="M146" s="195" t="s">
        <v>167</v>
      </c>
      <c r="N146" s="47"/>
      <c r="O146" s="47"/>
      <c r="P146" s="47"/>
      <c r="Q146" s="47"/>
      <c r="R146" s="47"/>
      <c r="S146" s="47"/>
      <c r="AA146" s="2"/>
      <c r="AB146" s="2"/>
      <c r="AC146" s="2"/>
      <c r="AD146" s="2"/>
      <c r="AE146" s="2"/>
      <c r="AF146" s="2"/>
      <c r="AG146" s="2"/>
    </row>
    <row r="147" spans="1:33" ht="15" customHeight="1" x14ac:dyDescent="0.3">
      <c r="A147" s="2"/>
      <c r="B147" s="2"/>
      <c r="C147" s="194">
        <f t="shared" si="2"/>
        <v>141</v>
      </c>
      <c r="D147" s="205" t="s">
        <v>158</v>
      </c>
      <c r="E147" s="168">
        <v>32</v>
      </c>
      <c r="F147" s="169" t="s">
        <v>159</v>
      </c>
      <c r="G147" s="169" t="s">
        <v>160</v>
      </c>
      <c r="H147" s="170" t="s">
        <v>33</v>
      </c>
      <c r="I147" s="235" t="str">
        <f>VLOOKUP(H147,base!$D$17:$E$24,2,)</f>
        <v>SIM</v>
      </c>
      <c r="J147" s="169" t="s">
        <v>44</v>
      </c>
      <c r="K147" s="169" t="s">
        <v>145</v>
      </c>
      <c r="L147" s="169" t="s">
        <v>170</v>
      </c>
      <c r="M147" s="195" t="s">
        <v>168</v>
      </c>
      <c r="N147" s="47"/>
      <c r="O147" s="47"/>
      <c r="P147" s="47"/>
      <c r="Q147" s="47"/>
      <c r="R147" s="47"/>
      <c r="S147" s="47"/>
      <c r="AA147" s="2"/>
      <c r="AB147" s="2"/>
      <c r="AC147" s="2"/>
      <c r="AD147" s="2"/>
      <c r="AE147" s="2"/>
      <c r="AF147" s="2"/>
      <c r="AG147" s="2"/>
    </row>
    <row r="148" spans="1:33" ht="15" customHeight="1" x14ac:dyDescent="0.3">
      <c r="A148" s="2"/>
      <c r="B148" s="2"/>
      <c r="C148" s="194">
        <f t="shared" si="2"/>
        <v>142</v>
      </c>
      <c r="D148" s="205" t="s">
        <v>158</v>
      </c>
      <c r="E148" s="168">
        <v>67</v>
      </c>
      <c r="F148" s="169" t="s">
        <v>159</v>
      </c>
      <c r="G148" s="169" t="s">
        <v>160</v>
      </c>
      <c r="H148" s="170" t="s">
        <v>16</v>
      </c>
      <c r="I148" s="235" t="str">
        <f>VLOOKUP(H148,base!$D$17:$E$24,2,)</f>
        <v>NÃO</v>
      </c>
      <c r="J148" s="169" t="s">
        <v>49</v>
      </c>
      <c r="K148" s="169" t="s">
        <v>145</v>
      </c>
      <c r="L148" s="169" t="s">
        <v>170</v>
      </c>
      <c r="M148" s="195" t="s">
        <v>167</v>
      </c>
      <c r="N148" s="47"/>
      <c r="O148" s="47"/>
      <c r="P148" s="47"/>
      <c r="Q148" s="47"/>
      <c r="R148" s="47"/>
      <c r="S148" s="47"/>
      <c r="AA148" s="2"/>
      <c r="AB148" s="2"/>
      <c r="AC148" s="2"/>
      <c r="AD148" s="2"/>
      <c r="AE148" s="2"/>
      <c r="AF148" s="2"/>
      <c r="AG148" s="2"/>
    </row>
    <row r="149" spans="1:33" ht="15" customHeight="1" x14ac:dyDescent="0.3">
      <c r="A149" s="2"/>
      <c r="B149" s="2"/>
      <c r="C149" s="194">
        <f t="shared" si="2"/>
        <v>143</v>
      </c>
      <c r="D149" s="205" t="s">
        <v>158</v>
      </c>
      <c r="E149" s="168">
        <v>62</v>
      </c>
      <c r="F149" s="169" t="s">
        <v>159</v>
      </c>
      <c r="G149" s="169" t="s">
        <v>160</v>
      </c>
      <c r="H149" s="170" t="s">
        <v>36</v>
      </c>
      <c r="I149" s="235" t="str">
        <f>VLOOKUP(H149,base!$D$17:$E$24,2,)</f>
        <v>SIM</v>
      </c>
      <c r="J149" s="169" t="s">
        <v>44</v>
      </c>
      <c r="K149" s="169" t="s">
        <v>143</v>
      </c>
      <c r="L149" s="169" t="s">
        <v>170</v>
      </c>
      <c r="M149" s="195" t="s">
        <v>168</v>
      </c>
      <c r="N149" s="47"/>
      <c r="O149" s="47"/>
      <c r="P149" s="47"/>
      <c r="Q149" s="47"/>
      <c r="R149" s="47"/>
      <c r="S149" s="47"/>
      <c r="AA149" s="2"/>
      <c r="AB149" s="2"/>
      <c r="AC149" s="2"/>
      <c r="AD149" s="2"/>
      <c r="AE149" s="2"/>
      <c r="AF149" s="2"/>
      <c r="AG149" s="2"/>
    </row>
    <row r="150" spans="1:33" ht="15" customHeight="1" x14ac:dyDescent="0.3">
      <c r="A150" s="2"/>
      <c r="B150" s="2"/>
      <c r="C150" s="194">
        <f t="shared" si="2"/>
        <v>144</v>
      </c>
      <c r="D150" s="208" t="s">
        <v>158</v>
      </c>
      <c r="E150" s="168">
        <v>38</v>
      </c>
      <c r="F150" s="169" t="s">
        <v>159</v>
      </c>
      <c r="G150" s="169" t="s">
        <v>160</v>
      </c>
      <c r="H150" s="170" t="s">
        <v>35</v>
      </c>
      <c r="I150" s="235" t="str">
        <f>VLOOKUP(H150,base!$D$17:$E$24,2,)</f>
        <v>SIM</v>
      </c>
      <c r="J150" s="169" t="s">
        <v>45</v>
      </c>
      <c r="K150" s="169" t="s">
        <v>143</v>
      </c>
      <c r="L150" s="169" t="s">
        <v>170</v>
      </c>
      <c r="M150" s="195" t="s">
        <v>167</v>
      </c>
      <c r="N150" s="47"/>
      <c r="O150" s="47"/>
      <c r="P150" s="47"/>
      <c r="Q150" s="47"/>
      <c r="R150" s="47"/>
      <c r="S150" s="47"/>
      <c r="AA150" s="2"/>
      <c r="AB150" s="2"/>
      <c r="AC150" s="2"/>
      <c r="AD150" s="2"/>
      <c r="AE150" s="2"/>
      <c r="AF150" s="2"/>
      <c r="AG150" s="2"/>
    </row>
    <row r="151" spans="1:33" ht="15" customHeight="1" x14ac:dyDescent="0.3">
      <c r="A151" s="2"/>
      <c r="B151" s="2"/>
      <c r="C151" s="194">
        <f t="shared" si="2"/>
        <v>145</v>
      </c>
      <c r="D151" s="208" t="s">
        <v>158</v>
      </c>
      <c r="E151" s="168">
        <v>43</v>
      </c>
      <c r="F151" s="169" t="s">
        <v>159</v>
      </c>
      <c r="G151" s="169" t="s">
        <v>160</v>
      </c>
      <c r="H151" s="170" t="s">
        <v>34</v>
      </c>
      <c r="I151" s="235" t="str">
        <f>VLOOKUP(H151,base!$D$17:$E$24,2,)</f>
        <v>SIM</v>
      </c>
      <c r="J151" s="169" t="s">
        <v>136</v>
      </c>
      <c r="K151" s="169" t="s">
        <v>144</v>
      </c>
      <c r="L151" s="169" t="s">
        <v>170</v>
      </c>
      <c r="M151" s="195" t="s">
        <v>168</v>
      </c>
      <c r="N151" s="47"/>
      <c r="O151" s="47"/>
      <c r="P151" s="47"/>
      <c r="Q151" s="47"/>
      <c r="R151" s="47"/>
      <c r="S151" s="47"/>
      <c r="AA151" s="2"/>
      <c r="AB151" s="2"/>
      <c r="AC151" s="2"/>
      <c r="AD151" s="2"/>
      <c r="AE151" s="2"/>
      <c r="AF151" s="2"/>
      <c r="AG151" s="2"/>
    </row>
    <row r="152" spans="1:33" ht="15" customHeight="1" x14ac:dyDescent="0.35">
      <c r="A152" s="2"/>
      <c r="B152" s="2"/>
      <c r="C152" s="194">
        <f t="shared" si="2"/>
        <v>146</v>
      </c>
      <c r="D152" s="210" t="s">
        <v>158</v>
      </c>
      <c r="E152" s="168">
        <v>61</v>
      </c>
      <c r="F152" s="169" t="s">
        <v>159</v>
      </c>
      <c r="G152" s="169" t="s">
        <v>160</v>
      </c>
      <c r="H152" s="170" t="s">
        <v>16</v>
      </c>
      <c r="I152" s="235" t="str">
        <f>VLOOKUP(H152,base!$D$17:$E$24,2,)</f>
        <v>NÃO</v>
      </c>
      <c r="J152" s="169" t="s">
        <v>45</v>
      </c>
      <c r="K152" s="169" t="s">
        <v>144</v>
      </c>
      <c r="L152" s="169" t="s">
        <v>170</v>
      </c>
      <c r="M152" s="195" t="s">
        <v>167</v>
      </c>
      <c r="N152" s="47"/>
      <c r="O152" s="47"/>
      <c r="P152" s="47"/>
      <c r="Q152" s="47"/>
      <c r="R152" s="47"/>
      <c r="S152" s="47"/>
      <c r="AA152" s="2"/>
      <c r="AB152" s="2"/>
      <c r="AC152" s="2"/>
      <c r="AD152" s="2"/>
      <c r="AE152" s="2"/>
      <c r="AF152" s="2"/>
      <c r="AG152" s="2"/>
    </row>
    <row r="153" spans="1:33" ht="15" customHeight="1" x14ac:dyDescent="0.35">
      <c r="A153" s="2"/>
      <c r="B153" s="2"/>
      <c r="C153" s="194">
        <f t="shared" si="2"/>
        <v>147</v>
      </c>
      <c r="D153" s="210" t="s">
        <v>158</v>
      </c>
      <c r="E153" s="168">
        <v>39</v>
      </c>
      <c r="F153" s="169" t="s">
        <v>159</v>
      </c>
      <c r="G153" s="169" t="s">
        <v>160</v>
      </c>
      <c r="H153" s="170" t="s">
        <v>16</v>
      </c>
      <c r="I153" s="235" t="str">
        <f>VLOOKUP(H153,base!$D$17:$E$24,2,)</f>
        <v>NÃO</v>
      </c>
      <c r="J153" s="169" t="s">
        <v>49</v>
      </c>
      <c r="K153" s="169" t="s">
        <v>145</v>
      </c>
      <c r="L153" s="169" t="s">
        <v>170</v>
      </c>
      <c r="M153" s="195" t="s">
        <v>168</v>
      </c>
      <c r="N153" s="47"/>
      <c r="O153" s="47"/>
      <c r="P153" s="47"/>
      <c r="Q153" s="47"/>
      <c r="R153" s="47"/>
      <c r="S153" s="47"/>
      <c r="AA153" s="2"/>
      <c r="AB153" s="2"/>
      <c r="AC153" s="2"/>
      <c r="AD153" s="2"/>
      <c r="AE153" s="2"/>
      <c r="AF153" s="2"/>
      <c r="AG153" s="2"/>
    </row>
    <row r="154" spans="1:33" ht="15" customHeight="1" x14ac:dyDescent="0.35">
      <c r="A154" s="2"/>
      <c r="B154" s="2"/>
      <c r="C154" s="194">
        <f t="shared" si="2"/>
        <v>148</v>
      </c>
      <c r="D154" s="210" t="s">
        <v>158</v>
      </c>
      <c r="E154" s="168">
        <v>48</v>
      </c>
      <c r="F154" s="169" t="s">
        <v>159</v>
      </c>
      <c r="G154" s="169" t="s">
        <v>160</v>
      </c>
      <c r="H154" s="170" t="s">
        <v>16</v>
      </c>
      <c r="I154" s="235" t="str">
        <f>VLOOKUP(H154,base!$D$17:$E$24,2,)</f>
        <v>NÃO</v>
      </c>
      <c r="J154" s="169" t="s">
        <v>44</v>
      </c>
      <c r="K154" s="169" t="s">
        <v>143</v>
      </c>
      <c r="L154" s="169" t="s">
        <v>170</v>
      </c>
      <c r="M154" s="195" t="s">
        <v>167</v>
      </c>
      <c r="N154" s="47"/>
      <c r="O154" s="47"/>
      <c r="P154" s="47"/>
      <c r="Q154" s="47"/>
      <c r="R154" s="47"/>
      <c r="S154" s="47"/>
      <c r="AA154" s="2"/>
      <c r="AB154" s="2"/>
      <c r="AC154" s="2"/>
      <c r="AD154" s="2"/>
      <c r="AE154" s="2"/>
      <c r="AF154" s="2"/>
      <c r="AG154" s="2"/>
    </row>
    <row r="155" spans="1:33" ht="15" customHeight="1" x14ac:dyDescent="0.35">
      <c r="A155" s="2"/>
      <c r="B155" s="2"/>
      <c r="C155" s="194">
        <f t="shared" si="2"/>
        <v>149</v>
      </c>
      <c r="D155" s="210" t="s">
        <v>158</v>
      </c>
      <c r="E155" s="168">
        <v>65</v>
      </c>
      <c r="F155" s="169" t="s">
        <v>159</v>
      </c>
      <c r="G155" s="169" t="s">
        <v>160</v>
      </c>
      <c r="H155" s="170" t="s">
        <v>33</v>
      </c>
      <c r="I155" s="235" t="str">
        <f>VLOOKUP(H155,base!$D$17:$E$24,2,)</f>
        <v>SIM</v>
      </c>
      <c r="J155" s="169" t="s">
        <v>49</v>
      </c>
      <c r="K155" s="169" t="s">
        <v>145</v>
      </c>
      <c r="L155" s="169" t="s">
        <v>170</v>
      </c>
      <c r="M155" s="195" t="s">
        <v>168</v>
      </c>
      <c r="N155" s="47"/>
      <c r="O155" s="47"/>
      <c r="P155" s="47"/>
      <c r="Q155" s="47"/>
      <c r="R155" s="47"/>
      <c r="S155" s="47"/>
      <c r="AA155" s="2"/>
      <c r="AB155" s="2"/>
      <c r="AC155" s="2"/>
      <c r="AD155" s="2"/>
      <c r="AE155" s="2"/>
      <c r="AF155" s="2"/>
      <c r="AG155" s="2"/>
    </row>
    <row r="156" spans="1:33" ht="15" customHeight="1" x14ac:dyDescent="0.35">
      <c r="A156" s="2"/>
      <c r="B156" s="2"/>
      <c r="C156" s="194">
        <f t="shared" si="2"/>
        <v>150</v>
      </c>
      <c r="D156" s="210" t="s">
        <v>158</v>
      </c>
      <c r="E156" s="168">
        <v>48</v>
      </c>
      <c r="F156" s="169" t="s">
        <v>159</v>
      </c>
      <c r="G156" s="169" t="s">
        <v>160</v>
      </c>
      <c r="H156" s="170" t="s">
        <v>33</v>
      </c>
      <c r="I156" s="235" t="str">
        <f>VLOOKUP(H156,base!$D$17:$E$24,2,)</f>
        <v>SIM</v>
      </c>
      <c r="J156" s="169" t="s">
        <v>44</v>
      </c>
      <c r="K156" s="169" t="s">
        <v>145</v>
      </c>
      <c r="L156" s="169" t="s">
        <v>170</v>
      </c>
      <c r="M156" s="195" t="s">
        <v>167</v>
      </c>
      <c r="N156" s="47"/>
      <c r="O156" s="47"/>
      <c r="P156" s="47"/>
      <c r="Q156" s="47"/>
      <c r="R156" s="47"/>
      <c r="S156" s="47"/>
      <c r="AA156" s="2"/>
      <c r="AB156" s="2"/>
      <c r="AC156" s="2"/>
      <c r="AD156" s="2"/>
      <c r="AE156" s="2"/>
      <c r="AF156" s="2"/>
      <c r="AG156" s="2"/>
    </row>
    <row r="157" spans="1:33" ht="15" customHeight="1" x14ac:dyDescent="0.35">
      <c r="A157" s="2"/>
      <c r="B157" s="2"/>
      <c r="C157" s="194">
        <f t="shared" si="2"/>
        <v>151</v>
      </c>
      <c r="D157" s="210" t="s">
        <v>158</v>
      </c>
      <c r="E157" s="168">
        <v>62</v>
      </c>
      <c r="F157" s="169" t="s">
        <v>159</v>
      </c>
      <c r="G157" s="169" t="s">
        <v>160</v>
      </c>
      <c r="H157" s="170" t="s">
        <v>16</v>
      </c>
      <c r="I157" s="235" t="str">
        <f>VLOOKUP(H157,base!$D$17:$E$24,2,)</f>
        <v>NÃO</v>
      </c>
      <c r="J157" s="169" t="s">
        <v>45</v>
      </c>
      <c r="K157" s="169" t="s">
        <v>145</v>
      </c>
      <c r="L157" s="169" t="s">
        <v>170</v>
      </c>
      <c r="M157" s="195" t="s">
        <v>168</v>
      </c>
      <c r="N157" s="47"/>
      <c r="O157" s="47"/>
      <c r="P157" s="47"/>
      <c r="Q157" s="47"/>
      <c r="R157" s="47"/>
      <c r="S157" s="47"/>
      <c r="AA157" s="2"/>
      <c r="AB157" s="2"/>
      <c r="AC157" s="2"/>
      <c r="AD157" s="2"/>
      <c r="AE157" s="2"/>
      <c r="AF157" s="2"/>
      <c r="AG157" s="2"/>
    </row>
    <row r="158" spans="1:33" ht="15" customHeight="1" x14ac:dyDescent="0.35">
      <c r="A158" s="2"/>
      <c r="B158" s="2"/>
      <c r="C158" s="194">
        <f t="shared" si="2"/>
        <v>152</v>
      </c>
      <c r="D158" s="210" t="s">
        <v>158</v>
      </c>
      <c r="E158" s="168">
        <v>47</v>
      </c>
      <c r="F158" s="169" t="s">
        <v>159</v>
      </c>
      <c r="G158" s="169" t="s">
        <v>160</v>
      </c>
      <c r="H158" s="170" t="s">
        <v>36</v>
      </c>
      <c r="I158" s="235" t="str">
        <f>VLOOKUP(H158,base!$D$17:$E$24,2,)</f>
        <v>SIM</v>
      </c>
      <c r="J158" s="169" t="s">
        <v>136</v>
      </c>
      <c r="K158" s="169" t="s">
        <v>143</v>
      </c>
      <c r="L158" s="169" t="s">
        <v>170</v>
      </c>
      <c r="M158" s="195" t="s">
        <v>167</v>
      </c>
      <c r="N158" s="47"/>
      <c r="O158" s="47"/>
      <c r="P158" s="47"/>
      <c r="Q158" s="47"/>
      <c r="R158" s="47"/>
      <c r="S158" s="47"/>
      <c r="AA158" s="2"/>
      <c r="AB158" s="2"/>
      <c r="AC158" s="2"/>
      <c r="AD158" s="2"/>
      <c r="AE158" s="2"/>
      <c r="AF158" s="2"/>
      <c r="AG158" s="2"/>
    </row>
    <row r="159" spans="1:33" ht="15" customHeight="1" x14ac:dyDescent="0.35">
      <c r="A159" s="2"/>
      <c r="B159" s="2"/>
      <c r="C159" s="194">
        <f t="shared" si="2"/>
        <v>153</v>
      </c>
      <c r="D159" s="210" t="s">
        <v>158</v>
      </c>
      <c r="E159" s="168">
        <v>67</v>
      </c>
      <c r="F159" s="169" t="s">
        <v>159</v>
      </c>
      <c r="G159" s="169" t="s">
        <v>160</v>
      </c>
      <c r="H159" s="170" t="s">
        <v>33</v>
      </c>
      <c r="I159" s="235" t="str">
        <f>VLOOKUP(H159,base!$D$17:$E$24,2,)</f>
        <v>SIM</v>
      </c>
      <c r="J159" s="169" t="s">
        <v>45</v>
      </c>
      <c r="K159" s="169" t="s">
        <v>143</v>
      </c>
      <c r="L159" s="169" t="s">
        <v>170</v>
      </c>
      <c r="M159" s="195" t="s">
        <v>168</v>
      </c>
      <c r="N159" s="47"/>
      <c r="O159" s="47"/>
      <c r="P159" s="47"/>
      <c r="Q159" s="47"/>
      <c r="R159" s="47"/>
      <c r="S159" s="47"/>
      <c r="AA159" s="2"/>
      <c r="AB159" s="2"/>
      <c r="AC159" s="2"/>
      <c r="AD159" s="2"/>
      <c r="AE159" s="2"/>
      <c r="AF159" s="2"/>
      <c r="AG159" s="2"/>
    </row>
    <row r="160" spans="1:33" ht="15" customHeight="1" x14ac:dyDescent="0.35">
      <c r="A160" s="2"/>
      <c r="B160" s="2"/>
      <c r="C160" s="194">
        <f t="shared" si="2"/>
        <v>154</v>
      </c>
      <c r="D160" s="210" t="s">
        <v>158</v>
      </c>
      <c r="E160" s="168">
        <v>39</v>
      </c>
      <c r="F160" s="169" t="s">
        <v>159</v>
      </c>
      <c r="G160" s="169" t="s">
        <v>160</v>
      </c>
      <c r="H160" s="170" t="s">
        <v>16</v>
      </c>
      <c r="I160" s="235" t="str">
        <f>VLOOKUP(H160,base!$D$17:$E$24,2,)</f>
        <v>NÃO</v>
      </c>
      <c r="J160" s="169" t="s">
        <v>49</v>
      </c>
      <c r="K160" s="169" t="s">
        <v>144</v>
      </c>
      <c r="L160" s="169" t="s">
        <v>170</v>
      </c>
      <c r="M160" s="195" t="s">
        <v>167</v>
      </c>
      <c r="N160" s="47"/>
      <c r="O160" s="47"/>
      <c r="P160" s="47"/>
      <c r="Q160" s="47"/>
      <c r="R160" s="47"/>
      <c r="S160" s="47"/>
      <c r="AA160" s="2"/>
      <c r="AB160" s="2"/>
      <c r="AC160" s="2"/>
      <c r="AD160" s="2"/>
      <c r="AE160" s="2"/>
      <c r="AF160" s="2"/>
      <c r="AG160" s="2"/>
    </row>
    <row r="161" spans="1:33" ht="15" customHeight="1" x14ac:dyDescent="0.35">
      <c r="A161" s="2"/>
      <c r="B161" s="2"/>
      <c r="C161" s="194">
        <f t="shared" si="2"/>
        <v>155</v>
      </c>
      <c r="D161" s="210" t="s">
        <v>158</v>
      </c>
      <c r="E161" s="168">
        <v>27</v>
      </c>
      <c r="F161" s="169" t="s">
        <v>159</v>
      </c>
      <c r="G161" s="169" t="s">
        <v>160</v>
      </c>
      <c r="H161" s="170" t="s">
        <v>36</v>
      </c>
      <c r="I161" s="235" t="str">
        <f>VLOOKUP(H161,base!$D$17:$E$24,2,)</f>
        <v>SIM</v>
      </c>
      <c r="J161" s="169" t="s">
        <v>44</v>
      </c>
      <c r="K161" s="169" t="s">
        <v>144</v>
      </c>
      <c r="L161" s="169" t="s">
        <v>170</v>
      </c>
      <c r="M161" s="195" t="s">
        <v>168</v>
      </c>
      <c r="N161" s="47"/>
      <c r="O161" s="47"/>
      <c r="P161" s="47"/>
      <c r="Q161" s="47"/>
      <c r="R161" s="47"/>
      <c r="S161" s="47"/>
      <c r="AA161" s="2"/>
      <c r="AB161" s="2"/>
      <c r="AC161" s="2"/>
      <c r="AD161" s="2"/>
      <c r="AE161" s="2"/>
      <c r="AF161" s="2"/>
      <c r="AG161" s="2"/>
    </row>
    <row r="162" spans="1:33" ht="15" customHeight="1" x14ac:dyDescent="0.35">
      <c r="A162" s="2"/>
      <c r="B162" s="2"/>
      <c r="C162" s="194">
        <f t="shared" si="2"/>
        <v>156</v>
      </c>
      <c r="D162" s="210" t="s">
        <v>158</v>
      </c>
      <c r="E162" s="168">
        <v>35</v>
      </c>
      <c r="F162" s="169" t="s">
        <v>159</v>
      </c>
      <c r="G162" s="169" t="s">
        <v>160</v>
      </c>
      <c r="H162" s="170" t="s">
        <v>35</v>
      </c>
      <c r="I162" s="235" t="str">
        <f>VLOOKUP(H162,base!$D$17:$E$24,2,)</f>
        <v>SIM</v>
      </c>
      <c r="J162" s="169" t="s">
        <v>49</v>
      </c>
      <c r="K162" s="169" t="s">
        <v>145</v>
      </c>
      <c r="L162" s="169" t="s">
        <v>170</v>
      </c>
      <c r="M162" s="195" t="s">
        <v>167</v>
      </c>
      <c r="N162" s="47"/>
      <c r="O162" s="47"/>
      <c r="P162" s="47"/>
      <c r="Q162" s="47"/>
      <c r="R162" s="47"/>
      <c r="S162" s="47"/>
      <c r="AA162" s="2"/>
      <c r="AB162" s="2"/>
      <c r="AC162" s="2"/>
      <c r="AD162" s="2"/>
      <c r="AE162" s="2"/>
      <c r="AF162" s="2"/>
      <c r="AG162" s="2"/>
    </row>
    <row r="163" spans="1:33" ht="15" customHeight="1" x14ac:dyDescent="0.35">
      <c r="A163" s="2"/>
      <c r="B163" s="2"/>
      <c r="C163" s="194">
        <f t="shared" si="2"/>
        <v>157</v>
      </c>
      <c r="D163" s="210" t="s">
        <v>158</v>
      </c>
      <c r="E163" s="168">
        <v>30</v>
      </c>
      <c r="F163" s="169" t="s">
        <v>159</v>
      </c>
      <c r="G163" s="169" t="s">
        <v>160</v>
      </c>
      <c r="H163" s="170" t="s">
        <v>34</v>
      </c>
      <c r="I163" s="235" t="str">
        <f>VLOOKUP(H163,base!$D$17:$E$24,2,)</f>
        <v>SIM</v>
      </c>
      <c r="J163" s="169" t="s">
        <v>44</v>
      </c>
      <c r="K163" s="169" t="s">
        <v>143</v>
      </c>
      <c r="L163" s="169" t="s">
        <v>170</v>
      </c>
      <c r="M163" s="195" t="s">
        <v>168</v>
      </c>
      <c r="N163" s="47"/>
      <c r="O163" s="47"/>
      <c r="P163" s="47"/>
      <c r="Q163" s="47"/>
      <c r="R163" s="47"/>
      <c r="S163" s="47"/>
      <c r="AA163" s="2"/>
      <c r="AB163" s="2"/>
      <c r="AC163" s="2"/>
      <c r="AD163" s="2"/>
      <c r="AE163" s="2"/>
      <c r="AF163" s="2"/>
      <c r="AG163" s="2"/>
    </row>
    <row r="164" spans="1:33" ht="15" customHeight="1" x14ac:dyDescent="0.35">
      <c r="A164" s="2"/>
      <c r="B164" s="2"/>
      <c r="C164" s="194">
        <f t="shared" si="2"/>
        <v>158</v>
      </c>
      <c r="D164" s="210" t="s">
        <v>158</v>
      </c>
      <c r="E164" s="168">
        <v>44</v>
      </c>
      <c r="F164" s="169" t="s">
        <v>159</v>
      </c>
      <c r="G164" s="169" t="s">
        <v>160</v>
      </c>
      <c r="H164" s="170" t="s">
        <v>16</v>
      </c>
      <c r="I164" s="235" t="str">
        <f>VLOOKUP(H164,base!$D$17:$E$24,2,)</f>
        <v>NÃO</v>
      </c>
      <c r="J164" s="169" t="s">
        <v>45</v>
      </c>
      <c r="K164" s="169" t="s">
        <v>145</v>
      </c>
      <c r="L164" s="169" t="s">
        <v>170</v>
      </c>
      <c r="M164" s="195" t="s">
        <v>167</v>
      </c>
      <c r="N164" s="47"/>
      <c r="O164" s="47"/>
      <c r="P164" s="47"/>
      <c r="Q164" s="47"/>
      <c r="R164" s="47"/>
      <c r="S164" s="47"/>
      <c r="AA164" s="2"/>
      <c r="AB164" s="2"/>
      <c r="AC164" s="2"/>
      <c r="AD164" s="2"/>
      <c r="AE164" s="2"/>
      <c r="AF164" s="2"/>
      <c r="AG164" s="2"/>
    </row>
    <row r="165" spans="1:33" ht="15" customHeight="1" x14ac:dyDescent="0.35">
      <c r="A165" s="2"/>
      <c r="B165" s="2"/>
      <c r="C165" s="194">
        <f t="shared" si="2"/>
        <v>159</v>
      </c>
      <c r="D165" s="210" t="s">
        <v>158</v>
      </c>
      <c r="E165" s="168">
        <v>40</v>
      </c>
      <c r="F165" s="169" t="s">
        <v>159</v>
      </c>
      <c r="G165" s="169" t="s">
        <v>160</v>
      </c>
      <c r="H165" s="170" t="s">
        <v>16</v>
      </c>
      <c r="I165" s="235" t="str">
        <f>VLOOKUP(H165,base!$D$17:$E$24,2,)</f>
        <v>NÃO</v>
      </c>
      <c r="J165" s="169" t="s">
        <v>136</v>
      </c>
      <c r="K165" s="169" t="s">
        <v>145</v>
      </c>
      <c r="L165" s="169" t="s">
        <v>170</v>
      </c>
      <c r="M165" s="195" t="s">
        <v>168</v>
      </c>
      <c r="N165" s="47"/>
      <c r="O165" s="47"/>
      <c r="P165" s="47"/>
      <c r="Q165" s="47"/>
      <c r="R165" s="47"/>
      <c r="S165" s="47"/>
      <c r="AA165" s="2"/>
      <c r="AB165" s="2"/>
      <c r="AC165" s="2"/>
      <c r="AD165" s="2"/>
      <c r="AE165" s="2"/>
      <c r="AF165" s="2"/>
      <c r="AG165" s="2"/>
    </row>
    <row r="166" spans="1:33" ht="15" customHeight="1" x14ac:dyDescent="0.35">
      <c r="A166" s="2"/>
      <c r="B166" s="2"/>
      <c r="C166" s="194">
        <f t="shared" si="2"/>
        <v>160</v>
      </c>
      <c r="D166" s="210" t="s">
        <v>158</v>
      </c>
      <c r="E166" s="168">
        <v>55</v>
      </c>
      <c r="F166" s="169" t="s">
        <v>159</v>
      </c>
      <c r="G166" s="169" t="s">
        <v>160</v>
      </c>
      <c r="H166" s="170" t="s">
        <v>16</v>
      </c>
      <c r="I166" s="235" t="str">
        <f>VLOOKUP(H166,base!$D$17:$E$24,2,)</f>
        <v>NÃO</v>
      </c>
      <c r="J166" s="169" t="s">
        <v>45</v>
      </c>
      <c r="K166" s="169" t="s">
        <v>145</v>
      </c>
      <c r="L166" s="169" t="s">
        <v>170</v>
      </c>
      <c r="M166" s="195" t="s">
        <v>167</v>
      </c>
      <c r="N166" s="47"/>
      <c r="O166" s="47"/>
      <c r="P166" s="47"/>
      <c r="Q166" s="47"/>
      <c r="R166" s="47"/>
      <c r="S166" s="47"/>
      <c r="AA166" s="2"/>
      <c r="AB166" s="2"/>
      <c r="AC166" s="2"/>
      <c r="AD166" s="2"/>
      <c r="AE166" s="2"/>
      <c r="AF166" s="2"/>
      <c r="AG166" s="2"/>
    </row>
    <row r="167" spans="1:33" ht="15" customHeight="1" x14ac:dyDescent="0.35">
      <c r="A167" s="2"/>
      <c r="B167" s="2"/>
      <c r="C167" s="194">
        <f t="shared" si="2"/>
        <v>161</v>
      </c>
      <c r="D167" s="210" t="s">
        <v>158</v>
      </c>
      <c r="E167" s="168">
        <v>58</v>
      </c>
      <c r="F167" s="169" t="s">
        <v>159</v>
      </c>
      <c r="G167" s="169" t="s">
        <v>160</v>
      </c>
      <c r="H167" s="170" t="s">
        <v>33</v>
      </c>
      <c r="I167" s="235" t="str">
        <f>VLOOKUP(H167,base!$D$17:$E$24,2,)</f>
        <v>SIM</v>
      </c>
      <c r="J167" s="169" t="s">
        <v>49</v>
      </c>
      <c r="K167" s="169" t="s">
        <v>143</v>
      </c>
      <c r="L167" s="169" t="s">
        <v>170</v>
      </c>
      <c r="M167" s="195" t="s">
        <v>168</v>
      </c>
      <c r="N167" s="47"/>
      <c r="O167" s="47"/>
      <c r="P167" s="47"/>
      <c r="Q167" s="47"/>
      <c r="R167" s="47"/>
      <c r="S167" s="47"/>
      <c r="AA167" s="2"/>
      <c r="AB167" s="2"/>
      <c r="AC167" s="2"/>
      <c r="AD167" s="2"/>
      <c r="AE167" s="2"/>
      <c r="AF167" s="2"/>
      <c r="AG167" s="2"/>
    </row>
    <row r="168" spans="1:33" ht="15" customHeight="1" x14ac:dyDescent="0.35">
      <c r="A168" s="2"/>
      <c r="B168" s="2"/>
      <c r="C168" s="194">
        <f t="shared" si="2"/>
        <v>162</v>
      </c>
      <c r="D168" s="210" t="s">
        <v>158</v>
      </c>
      <c r="E168" s="168">
        <v>40</v>
      </c>
      <c r="F168" s="169" t="s">
        <v>159</v>
      </c>
      <c r="G168" s="169" t="s">
        <v>160</v>
      </c>
      <c r="H168" s="170" t="s">
        <v>33</v>
      </c>
      <c r="I168" s="235" t="str">
        <f>VLOOKUP(H168,base!$D$17:$E$24,2,)</f>
        <v>SIM</v>
      </c>
      <c r="J168" s="169" t="s">
        <v>44</v>
      </c>
      <c r="K168" s="169" t="s">
        <v>143</v>
      </c>
      <c r="L168" s="169" t="s">
        <v>170</v>
      </c>
      <c r="M168" s="195" t="s">
        <v>167</v>
      </c>
      <c r="N168" s="47"/>
      <c r="O168" s="47"/>
      <c r="P168" s="47"/>
      <c r="Q168" s="47"/>
      <c r="R168" s="47"/>
      <c r="S168" s="47"/>
      <c r="AA168" s="2"/>
      <c r="AB168" s="2"/>
      <c r="AC168" s="2"/>
      <c r="AD168" s="2"/>
      <c r="AE168" s="2"/>
      <c r="AF168" s="2"/>
      <c r="AG168" s="2"/>
    </row>
    <row r="169" spans="1:33" ht="15" customHeight="1" x14ac:dyDescent="0.35">
      <c r="A169" s="2"/>
      <c r="B169" s="2"/>
      <c r="C169" s="194">
        <f t="shared" si="2"/>
        <v>163</v>
      </c>
      <c r="D169" s="210" t="s">
        <v>158</v>
      </c>
      <c r="E169" s="168">
        <v>45</v>
      </c>
      <c r="F169" s="169" t="s">
        <v>159</v>
      </c>
      <c r="G169" s="169" t="s">
        <v>160</v>
      </c>
      <c r="H169" s="170" t="s">
        <v>16</v>
      </c>
      <c r="I169" s="235" t="str">
        <f>VLOOKUP(H169,base!$D$17:$E$24,2,)</f>
        <v>NÃO</v>
      </c>
      <c r="J169" s="169" t="s">
        <v>49</v>
      </c>
      <c r="K169" s="169" t="s">
        <v>144</v>
      </c>
      <c r="L169" s="169" t="s">
        <v>170</v>
      </c>
      <c r="M169" s="195" t="s">
        <v>168</v>
      </c>
      <c r="N169" s="47"/>
      <c r="O169" s="47"/>
      <c r="P169" s="47"/>
      <c r="Q169" s="47"/>
      <c r="R169" s="47"/>
      <c r="S169" s="47"/>
      <c r="AA169" s="2"/>
      <c r="AB169" s="2"/>
      <c r="AC169" s="2"/>
      <c r="AD169" s="2"/>
      <c r="AE169" s="2"/>
      <c r="AF169" s="2"/>
      <c r="AG169" s="2"/>
    </row>
    <row r="170" spans="1:33" ht="15" customHeight="1" x14ac:dyDescent="0.35">
      <c r="A170" s="2"/>
      <c r="B170" s="2"/>
      <c r="C170" s="194">
        <f t="shared" si="2"/>
        <v>164</v>
      </c>
      <c r="D170" s="210" t="s">
        <v>158</v>
      </c>
      <c r="E170" s="168">
        <v>26</v>
      </c>
      <c r="F170" s="169" t="s">
        <v>159</v>
      </c>
      <c r="G170" s="169" t="s">
        <v>160</v>
      </c>
      <c r="H170" s="170" t="s">
        <v>36</v>
      </c>
      <c r="I170" s="235" t="str">
        <f>VLOOKUP(H170,base!$D$17:$E$24,2,)</f>
        <v>SIM</v>
      </c>
      <c r="J170" s="169" t="s">
        <v>44</v>
      </c>
      <c r="K170" s="169" t="s">
        <v>144</v>
      </c>
      <c r="L170" s="169" t="s">
        <v>170</v>
      </c>
      <c r="M170" s="195" t="s">
        <v>167</v>
      </c>
      <c r="N170" s="47"/>
      <c r="O170" s="47"/>
      <c r="P170" s="47"/>
      <c r="Q170" s="47"/>
      <c r="R170" s="47"/>
      <c r="S170" s="47"/>
      <c r="AA170" s="2"/>
      <c r="AB170" s="2"/>
      <c r="AC170" s="2"/>
      <c r="AD170" s="2"/>
      <c r="AE170" s="2"/>
      <c r="AF170" s="2"/>
      <c r="AG170" s="2"/>
    </row>
    <row r="171" spans="1:33" ht="15" customHeight="1" x14ac:dyDescent="0.35">
      <c r="A171" s="2"/>
      <c r="B171" s="2"/>
      <c r="C171" s="194">
        <f t="shared" si="2"/>
        <v>165</v>
      </c>
      <c r="D171" s="210" t="s">
        <v>158</v>
      </c>
      <c r="E171" s="168">
        <v>64</v>
      </c>
      <c r="F171" s="169" t="s">
        <v>159</v>
      </c>
      <c r="G171" s="169" t="s">
        <v>160</v>
      </c>
      <c r="H171" s="170" t="s">
        <v>35</v>
      </c>
      <c r="I171" s="235" t="str">
        <f>VLOOKUP(H171,base!$D$17:$E$24,2,)</f>
        <v>SIM</v>
      </c>
      <c r="J171" s="169" t="s">
        <v>45</v>
      </c>
      <c r="K171" s="169" t="s">
        <v>145</v>
      </c>
      <c r="L171" s="169" t="s">
        <v>170</v>
      </c>
      <c r="M171" s="195" t="s">
        <v>168</v>
      </c>
      <c r="N171" s="47"/>
      <c r="O171" s="47"/>
      <c r="P171" s="47"/>
      <c r="Q171" s="47"/>
      <c r="R171" s="47"/>
      <c r="S171" s="47"/>
      <c r="AA171" s="2"/>
      <c r="AB171" s="2"/>
      <c r="AC171" s="2"/>
      <c r="AD171" s="2"/>
      <c r="AE171" s="2"/>
      <c r="AF171" s="2"/>
      <c r="AG171" s="2"/>
    </row>
    <row r="172" spans="1:33" ht="15" customHeight="1" x14ac:dyDescent="0.3">
      <c r="A172" s="2"/>
      <c r="B172" s="2"/>
      <c r="C172" s="194">
        <f t="shared" si="2"/>
        <v>166</v>
      </c>
      <c r="D172" s="211" t="s">
        <v>158</v>
      </c>
      <c r="E172" s="168">
        <v>28</v>
      </c>
      <c r="F172" s="169" t="s">
        <v>159</v>
      </c>
      <c r="G172" s="169" t="s">
        <v>160</v>
      </c>
      <c r="H172" s="170" t="s">
        <v>34</v>
      </c>
      <c r="I172" s="235" t="str">
        <f>VLOOKUP(H172,base!$D$17:$E$24,2,)</f>
        <v>SIM</v>
      </c>
      <c r="J172" s="169" t="s">
        <v>136</v>
      </c>
      <c r="K172" s="169" t="s">
        <v>143</v>
      </c>
      <c r="L172" s="169" t="s">
        <v>170</v>
      </c>
      <c r="M172" s="195" t="s">
        <v>167</v>
      </c>
      <c r="N172" s="47"/>
      <c r="O172" s="47"/>
      <c r="P172" s="47"/>
      <c r="Q172" s="47"/>
      <c r="R172" s="47"/>
      <c r="S172" s="47"/>
      <c r="AA172" s="2"/>
      <c r="AB172" s="2"/>
      <c r="AC172" s="2"/>
      <c r="AD172" s="2"/>
      <c r="AE172" s="2"/>
      <c r="AF172" s="2"/>
      <c r="AG172" s="2"/>
    </row>
    <row r="173" spans="1:33" ht="15" customHeight="1" x14ac:dyDescent="0.3">
      <c r="A173" s="2"/>
      <c r="B173" s="2"/>
      <c r="C173" s="194">
        <f t="shared" si="2"/>
        <v>167</v>
      </c>
      <c r="D173" s="211" t="s">
        <v>158</v>
      </c>
      <c r="E173" s="168">
        <v>34</v>
      </c>
      <c r="F173" s="169" t="s">
        <v>159</v>
      </c>
      <c r="G173" s="169" t="s">
        <v>160</v>
      </c>
      <c r="H173" s="170" t="s">
        <v>16</v>
      </c>
      <c r="I173" s="235" t="str">
        <f>VLOOKUP(H173,base!$D$17:$E$24,2,)</f>
        <v>NÃO</v>
      </c>
      <c r="J173" s="169" t="s">
        <v>45</v>
      </c>
      <c r="K173" s="169" t="s">
        <v>145</v>
      </c>
      <c r="L173" s="169" t="s">
        <v>170</v>
      </c>
      <c r="M173" s="195" t="s">
        <v>168</v>
      </c>
      <c r="N173" s="47"/>
      <c r="O173" s="47"/>
      <c r="P173" s="47"/>
      <c r="Q173" s="47"/>
      <c r="R173" s="47"/>
      <c r="S173" s="47"/>
      <c r="AA173" s="2"/>
      <c r="AB173" s="2"/>
      <c r="AC173" s="2"/>
      <c r="AD173" s="2"/>
      <c r="AE173" s="2"/>
      <c r="AF173" s="2"/>
      <c r="AG173" s="2"/>
    </row>
    <row r="174" spans="1:33" ht="15" customHeight="1" x14ac:dyDescent="0.3">
      <c r="A174" s="2"/>
      <c r="B174" s="2"/>
      <c r="C174" s="194">
        <f t="shared" si="2"/>
        <v>168</v>
      </c>
      <c r="D174" s="211" t="s">
        <v>158</v>
      </c>
      <c r="E174" s="168">
        <v>34</v>
      </c>
      <c r="F174" s="169" t="s">
        <v>159</v>
      </c>
      <c r="G174" s="169" t="s">
        <v>160</v>
      </c>
      <c r="H174" s="170" t="s">
        <v>33</v>
      </c>
      <c r="I174" s="235" t="str">
        <f>VLOOKUP(H174,base!$D$17:$E$24,2,)</f>
        <v>SIM</v>
      </c>
      <c r="J174" s="169" t="s">
        <v>49</v>
      </c>
      <c r="K174" s="169" t="s">
        <v>145</v>
      </c>
      <c r="L174" s="169" t="s">
        <v>170</v>
      </c>
      <c r="M174" s="195" t="s">
        <v>167</v>
      </c>
      <c r="N174" s="47"/>
      <c r="O174" s="47"/>
      <c r="P174" s="47"/>
      <c r="Q174" s="47"/>
      <c r="R174" s="47"/>
      <c r="S174" s="47"/>
      <c r="AA174" s="2"/>
      <c r="AB174" s="2"/>
      <c r="AC174" s="2"/>
      <c r="AD174" s="2"/>
      <c r="AE174" s="2"/>
      <c r="AF174" s="2"/>
      <c r="AG174" s="2"/>
    </row>
    <row r="175" spans="1:33" ht="15" customHeight="1" x14ac:dyDescent="0.3">
      <c r="A175" s="2"/>
      <c r="B175" s="2"/>
      <c r="C175" s="194">
        <f t="shared" si="2"/>
        <v>169</v>
      </c>
      <c r="D175" s="211" t="s">
        <v>158</v>
      </c>
      <c r="E175" s="168">
        <v>37</v>
      </c>
      <c r="F175" s="169" t="s">
        <v>159</v>
      </c>
      <c r="G175" s="169" t="s">
        <v>160</v>
      </c>
      <c r="H175" s="170" t="s">
        <v>16</v>
      </c>
      <c r="I175" s="235" t="str">
        <f>VLOOKUP(H175,base!$D$17:$E$24,2,)</f>
        <v>NÃO</v>
      </c>
      <c r="J175" s="169" t="s">
        <v>44</v>
      </c>
      <c r="K175" s="169" t="s">
        <v>145</v>
      </c>
      <c r="L175" s="169" t="s">
        <v>170</v>
      </c>
      <c r="M175" s="195" t="s">
        <v>168</v>
      </c>
      <c r="N175" s="47"/>
      <c r="O175" s="47"/>
      <c r="P175" s="47"/>
      <c r="Q175" s="47"/>
      <c r="R175" s="47"/>
      <c r="S175" s="47"/>
      <c r="AA175" s="2"/>
      <c r="AB175" s="2"/>
      <c r="AC175" s="2"/>
      <c r="AD175" s="2"/>
      <c r="AE175" s="2"/>
      <c r="AF175" s="2"/>
      <c r="AG175" s="2"/>
    </row>
    <row r="176" spans="1:33" ht="15" customHeight="1" x14ac:dyDescent="0.3">
      <c r="A176" s="2"/>
      <c r="B176" s="2"/>
      <c r="C176" s="194">
        <f t="shared" si="2"/>
        <v>170</v>
      </c>
      <c r="D176" s="211" t="s">
        <v>158</v>
      </c>
      <c r="E176" s="168">
        <v>48</v>
      </c>
      <c r="F176" s="169" t="s">
        <v>159</v>
      </c>
      <c r="G176" s="169" t="s">
        <v>160</v>
      </c>
      <c r="H176" s="170" t="s">
        <v>36</v>
      </c>
      <c r="I176" s="235" t="str">
        <f>VLOOKUP(H176,base!$D$17:$E$24,2,)</f>
        <v>SIM</v>
      </c>
      <c r="J176" s="169" t="s">
        <v>49</v>
      </c>
      <c r="K176" s="169" t="s">
        <v>143</v>
      </c>
      <c r="L176" s="169" t="s">
        <v>170</v>
      </c>
      <c r="M176" s="195" t="s">
        <v>167</v>
      </c>
      <c r="N176" s="47"/>
      <c r="O176" s="47"/>
      <c r="P176" s="47"/>
      <c r="Q176" s="47"/>
      <c r="R176" s="47"/>
      <c r="S176" s="47"/>
      <c r="AA176" s="2"/>
      <c r="AB176" s="2"/>
      <c r="AC176" s="2"/>
      <c r="AD176" s="2"/>
      <c r="AE176" s="2"/>
      <c r="AF176" s="2"/>
      <c r="AG176" s="2"/>
    </row>
    <row r="177" spans="1:33" ht="15" customHeight="1" x14ac:dyDescent="0.3">
      <c r="A177" s="2"/>
      <c r="B177" s="2"/>
      <c r="C177" s="194">
        <f t="shared" si="2"/>
        <v>171</v>
      </c>
      <c r="D177" s="211" t="s">
        <v>158</v>
      </c>
      <c r="E177" s="168">
        <v>43</v>
      </c>
      <c r="F177" s="169" t="s">
        <v>159</v>
      </c>
      <c r="G177" s="169" t="s">
        <v>160</v>
      </c>
      <c r="H177" s="170" t="s">
        <v>35</v>
      </c>
      <c r="I177" s="235" t="str">
        <f>VLOOKUP(H177,base!$D$17:$E$24,2,)</f>
        <v>SIM</v>
      </c>
      <c r="J177" s="169" t="s">
        <v>44</v>
      </c>
      <c r="K177" s="169" t="s">
        <v>143</v>
      </c>
      <c r="L177" s="169" t="s">
        <v>170</v>
      </c>
      <c r="M177" s="195" t="s">
        <v>168</v>
      </c>
      <c r="N177" s="47"/>
      <c r="O177" s="47"/>
      <c r="P177" s="47"/>
      <c r="Q177" s="47"/>
      <c r="R177" s="47"/>
      <c r="S177" s="47"/>
      <c r="AA177" s="2"/>
      <c r="AB177" s="2"/>
      <c r="AC177" s="2"/>
      <c r="AD177" s="2"/>
      <c r="AE177" s="2"/>
      <c r="AF177" s="2"/>
      <c r="AG177" s="2"/>
    </row>
    <row r="178" spans="1:33" ht="15" customHeight="1" x14ac:dyDescent="0.3">
      <c r="A178" s="2"/>
      <c r="B178" s="2"/>
      <c r="C178" s="194">
        <f t="shared" si="2"/>
        <v>172</v>
      </c>
      <c r="D178" s="211" t="s">
        <v>158</v>
      </c>
      <c r="E178" s="168">
        <v>55</v>
      </c>
      <c r="F178" s="169" t="s">
        <v>159</v>
      </c>
      <c r="G178" s="169" t="s">
        <v>160</v>
      </c>
      <c r="H178" s="170" t="s">
        <v>34</v>
      </c>
      <c r="I178" s="235" t="str">
        <f>VLOOKUP(H178,base!$D$17:$E$24,2,)</f>
        <v>SIM</v>
      </c>
      <c r="J178" s="169" t="s">
        <v>45</v>
      </c>
      <c r="K178" s="169" t="s">
        <v>144</v>
      </c>
      <c r="L178" s="169" t="s">
        <v>170</v>
      </c>
      <c r="M178" s="195" t="s">
        <v>167</v>
      </c>
      <c r="N178" s="47"/>
      <c r="O178" s="47"/>
      <c r="P178" s="47"/>
      <c r="Q178" s="47"/>
      <c r="R178" s="47"/>
      <c r="S178" s="47"/>
      <c r="AA178" s="2"/>
      <c r="AB178" s="2"/>
      <c r="AC178" s="2"/>
      <c r="AD178" s="2"/>
      <c r="AE178" s="2"/>
      <c r="AF178" s="2"/>
      <c r="AG178" s="2"/>
    </row>
    <row r="179" spans="1:33" ht="15" customHeight="1" x14ac:dyDescent="0.3">
      <c r="A179" s="2"/>
      <c r="B179" s="2"/>
      <c r="C179" s="194">
        <f t="shared" si="2"/>
        <v>173</v>
      </c>
      <c r="D179" s="211" t="s">
        <v>158</v>
      </c>
      <c r="E179" s="168">
        <v>44</v>
      </c>
      <c r="F179" s="169" t="s">
        <v>159</v>
      </c>
      <c r="G179" s="169" t="s">
        <v>160</v>
      </c>
      <c r="H179" s="170" t="s">
        <v>16</v>
      </c>
      <c r="I179" s="235" t="str">
        <f>VLOOKUP(H179,base!$D$17:$E$24,2,)</f>
        <v>NÃO</v>
      </c>
      <c r="J179" s="169" t="s">
        <v>136</v>
      </c>
      <c r="K179" s="169" t="s">
        <v>144</v>
      </c>
      <c r="L179" s="169" t="s">
        <v>170</v>
      </c>
      <c r="M179" s="195" t="s">
        <v>168</v>
      </c>
      <c r="N179" s="47"/>
      <c r="O179" s="47"/>
      <c r="P179" s="47"/>
      <c r="Q179" s="47"/>
      <c r="R179" s="47"/>
      <c r="S179" s="47"/>
      <c r="AA179" s="2"/>
      <c r="AB179" s="2"/>
      <c r="AC179" s="2"/>
      <c r="AD179" s="2"/>
      <c r="AE179" s="2"/>
      <c r="AF179" s="2"/>
      <c r="AG179" s="2"/>
    </row>
    <row r="180" spans="1:33" ht="15" customHeight="1" x14ac:dyDescent="0.3">
      <c r="A180" s="2"/>
      <c r="B180" s="2"/>
      <c r="C180" s="194">
        <f t="shared" si="2"/>
        <v>174</v>
      </c>
      <c r="D180" s="211" t="s">
        <v>158</v>
      </c>
      <c r="E180" s="168">
        <v>45</v>
      </c>
      <c r="F180" s="169" t="s">
        <v>159</v>
      </c>
      <c r="G180" s="169" t="s">
        <v>160</v>
      </c>
      <c r="H180" s="170" t="s">
        <v>16</v>
      </c>
      <c r="I180" s="235" t="str">
        <f>VLOOKUP(H180,base!$D$17:$E$24,2,)</f>
        <v>NÃO</v>
      </c>
      <c r="J180" s="169" t="s">
        <v>45</v>
      </c>
      <c r="K180" s="169" t="s">
        <v>145</v>
      </c>
      <c r="L180" s="169" t="s">
        <v>170</v>
      </c>
      <c r="M180" s="195" t="s">
        <v>167</v>
      </c>
      <c r="N180" s="47"/>
      <c r="O180" s="47"/>
      <c r="P180" s="47"/>
      <c r="Q180" s="47"/>
      <c r="R180" s="47"/>
      <c r="S180" s="47"/>
      <c r="AA180" s="2"/>
      <c r="AB180" s="2"/>
      <c r="AC180" s="2"/>
      <c r="AD180" s="2"/>
      <c r="AE180" s="2"/>
      <c r="AF180" s="2"/>
      <c r="AG180" s="2"/>
    </row>
    <row r="181" spans="1:33" ht="15" customHeight="1" x14ac:dyDescent="0.3">
      <c r="A181" s="2"/>
      <c r="B181" s="2"/>
      <c r="C181" s="194">
        <f t="shared" si="2"/>
        <v>175</v>
      </c>
      <c r="D181" s="211" t="s">
        <v>158</v>
      </c>
      <c r="E181" s="168">
        <v>51</v>
      </c>
      <c r="F181" s="169" t="s">
        <v>159</v>
      </c>
      <c r="G181" s="169" t="s">
        <v>160</v>
      </c>
      <c r="H181" s="170" t="s">
        <v>16</v>
      </c>
      <c r="I181" s="235" t="str">
        <f>VLOOKUP(H181,base!$D$17:$E$24,2,)</f>
        <v>NÃO</v>
      </c>
      <c r="J181" s="169" t="s">
        <v>49</v>
      </c>
      <c r="K181" s="169" t="s">
        <v>143</v>
      </c>
      <c r="L181" s="169" t="s">
        <v>170</v>
      </c>
      <c r="M181" s="195" t="s">
        <v>168</v>
      </c>
      <c r="N181" s="47"/>
      <c r="O181" s="47"/>
      <c r="P181" s="47"/>
      <c r="Q181" s="47"/>
      <c r="R181" s="47"/>
      <c r="S181" s="47"/>
      <c r="AA181" s="2"/>
      <c r="AB181" s="2"/>
      <c r="AC181" s="2"/>
      <c r="AD181" s="2"/>
      <c r="AE181" s="2"/>
      <c r="AF181" s="2"/>
      <c r="AG181" s="2"/>
    </row>
    <row r="182" spans="1:33" ht="15" customHeight="1" x14ac:dyDescent="0.3">
      <c r="A182" s="2"/>
      <c r="B182" s="2"/>
      <c r="C182" s="194">
        <f t="shared" si="2"/>
        <v>176</v>
      </c>
      <c r="D182" s="211" t="s">
        <v>158</v>
      </c>
      <c r="E182" s="168">
        <v>35</v>
      </c>
      <c r="F182" s="169" t="s">
        <v>159</v>
      </c>
      <c r="G182" s="169" t="s">
        <v>160</v>
      </c>
      <c r="H182" s="170" t="s">
        <v>33</v>
      </c>
      <c r="I182" s="235" t="str">
        <f>VLOOKUP(H182,base!$D$17:$E$24,2,)</f>
        <v>SIM</v>
      </c>
      <c r="J182" s="169" t="s">
        <v>44</v>
      </c>
      <c r="K182" s="169" t="s">
        <v>145</v>
      </c>
      <c r="L182" s="169" t="s">
        <v>170</v>
      </c>
      <c r="M182" s="195" t="s">
        <v>167</v>
      </c>
      <c r="N182" s="47"/>
      <c r="O182" s="47"/>
      <c r="P182" s="47"/>
      <c r="Q182" s="47"/>
      <c r="R182" s="47"/>
      <c r="S182" s="47"/>
      <c r="AA182" s="2"/>
      <c r="AB182" s="2"/>
      <c r="AC182" s="2"/>
      <c r="AD182" s="2"/>
      <c r="AE182" s="2"/>
      <c r="AF182" s="2"/>
      <c r="AG182" s="2"/>
    </row>
    <row r="183" spans="1:33" ht="15" customHeight="1" x14ac:dyDescent="0.3">
      <c r="A183" s="2"/>
      <c r="B183" s="2"/>
      <c r="C183" s="194">
        <f t="shared" si="2"/>
        <v>177</v>
      </c>
      <c r="D183" s="211" t="s">
        <v>158</v>
      </c>
      <c r="E183" s="168">
        <v>24</v>
      </c>
      <c r="F183" s="169" t="s">
        <v>159</v>
      </c>
      <c r="G183" s="169" t="s">
        <v>160</v>
      </c>
      <c r="H183" s="170" t="s">
        <v>33</v>
      </c>
      <c r="I183" s="235" t="str">
        <f>VLOOKUP(H183,base!$D$17:$E$24,2,)</f>
        <v>SIM</v>
      </c>
      <c r="J183" s="169" t="s">
        <v>49</v>
      </c>
      <c r="K183" s="169" t="s">
        <v>145</v>
      </c>
      <c r="L183" s="169" t="s">
        <v>170</v>
      </c>
      <c r="M183" s="195" t="s">
        <v>168</v>
      </c>
      <c r="N183" s="47"/>
      <c r="O183" s="47"/>
      <c r="P183" s="47"/>
      <c r="Q183" s="47"/>
      <c r="R183" s="47"/>
      <c r="S183" s="47"/>
      <c r="AA183" s="2"/>
      <c r="AB183" s="2"/>
      <c r="AC183" s="2"/>
      <c r="AD183" s="2"/>
      <c r="AE183" s="2"/>
      <c r="AF183" s="2"/>
      <c r="AG183" s="2"/>
    </row>
    <row r="184" spans="1:33" ht="15" customHeight="1" x14ac:dyDescent="0.3">
      <c r="A184" s="2"/>
      <c r="B184" s="2"/>
      <c r="C184" s="194">
        <f t="shared" si="2"/>
        <v>178</v>
      </c>
      <c r="D184" s="211" t="s">
        <v>158</v>
      </c>
      <c r="E184" s="168">
        <v>26</v>
      </c>
      <c r="F184" s="169" t="s">
        <v>159</v>
      </c>
      <c r="G184" s="169" t="s">
        <v>160</v>
      </c>
      <c r="H184" s="170" t="s">
        <v>16</v>
      </c>
      <c r="I184" s="235" t="str">
        <f>VLOOKUP(H184,base!$D$17:$E$24,2,)</f>
        <v>NÃO</v>
      </c>
      <c r="J184" s="169" t="s">
        <v>44</v>
      </c>
      <c r="K184" s="169" t="s">
        <v>145</v>
      </c>
      <c r="L184" s="169" t="s">
        <v>170</v>
      </c>
      <c r="M184" s="195" t="s">
        <v>167</v>
      </c>
      <c r="N184" s="47"/>
      <c r="O184" s="47"/>
      <c r="P184" s="47"/>
      <c r="Q184" s="47"/>
      <c r="R184" s="47"/>
      <c r="S184" s="47"/>
      <c r="AA184" s="2"/>
      <c r="AB184" s="2"/>
      <c r="AC184" s="2"/>
      <c r="AD184" s="2"/>
      <c r="AE184" s="2"/>
      <c r="AF184" s="2"/>
      <c r="AG184" s="2"/>
    </row>
    <row r="185" spans="1:33" ht="15" customHeight="1" x14ac:dyDescent="0.3">
      <c r="A185" s="2"/>
      <c r="B185" s="2"/>
      <c r="C185" s="194">
        <f t="shared" si="2"/>
        <v>179</v>
      </c>
      <c r="D185" s="211" t="s">
        <v>158</v>
      </c>
      <c r="E185" s="168">
        <v>26</v>
      </c>
      <c r="F185" s="169" t="s">
        <v>159</v>
      </c>
      <c r="G185" s="169" t="s">
        <v>160</v>
      </c>
      <c r="H185" s="170" t="s">
        <v>36</v>
      </c>
      <c r="I185" s="235" t="str">
        <f>VLOOKUP(H185,base!$D$17:$E$24,2,)</f>
        <v>SIM</v>
      </c>
      <c r="J185" s="169" t="s">
        <v>45</v>
      </c>
      <c r="K185" s="169" t="s">
        <v>143</v>
      </c>
      <c r="L185" s="169" t="s">
        <v>170</v>
      </c>
      <c r="M185" s="195" t="s">
        <v>168</v>
      </c>
      <c r="N185" s="47"/>
      <c r="O185" s="47"/>
      <c r="P185" s="47"/>
      <c r="Q185" s="47"/>
      <c r="R185" s="47"/>
      <c r="S185" s="47"/>
      <c r="AA185" s="2"/>
      <c r="AB185" s="2"/>
      <c r="AC185" s="2"/>
      <c r="AD185" s="2"/>
      <c r="AE185" s="2"/>
      <c r="AF185" s="2"/>
      <c r="AG185" s="2"/>
    </row>
    <row r="186" spans="1:33" ht="15" customHeight="1" x14ac:dyDescent="0.3">
      <c r="A186" s="2"/>
      <c r="B186" s="2"/>
      <c r="C186" s="194">
        <f t="shared" si="2"/>
        <v>180</v>
      </c>
      <c r="D186" s="211" t="s">
        <v>158</v>
      </c>
      <c r="E186" s="168">
        <v>24</v>
      </c>
      <c r="F186" s="169" t="s">
        <v>159</v>
      </c>
      <c r="G186" s="169" t="s">
        <v>160</v>
      </c>
      <c r="H186" s="170" t="s">
        <v>35</v>
      </c>
      <c r="I186" s="235" t="str">
        <f>VLOOKUP(H186,base!$D$17:$E$24,2,)</f>
        <v>SIM</v>
      </c>
      <c r="J186" s="169" t="s">
        <v>136</v>
      </c>
      <c r="K186" s="169" t="s">
        <v>143</v>
      </c>
      <c r="L186" s="169" t="s">
        <v>170</v>
      </c>
      <c r="M186" s="195" t="s">
        <v>167</v>
      </c>
      <c r="N186" s="47"/>
      <c r="O186" s="47"/>
      <c r="P186" s="47"/>
      <c r="Q186" s="47"/>
      <c r="R186" s="47"/>
      <c r="S186" s="47"/>
      <c r="AA186" s="2"/>
      <c r="AB186" s="2"/>
      <c r="AC186" s="2"/>
      <c r="AD186" s="2"/>
      <c r="AE186" s="2"/>
      <c r="AF186" s="2"/>
      <c r="AG186" s="2"/>
    </row>
    <row r="187" spans="1:33" ht="15" customHeight="1" x14ac:dyDescent="0.3">
      <c r="A187" s="2"/>
      <c r="B187" s="2"/>
      <c r="C187" s="194">
        <f t="shared" si="2"/>
        <v>181</v>
      </c>
      <c r="D187" s="211" t="s">
        <v>158</v>
      </c>
      <c r="E187" s="168">
        <v>67</v>
      </c>
      <c r="F187" s="169" t="s">
        <v>159</v>
      </c>
      <c r="G187" s="169" t="s">
        <v>160</v>
      </c>
      <c r="H187" s="170" t="s">
        <v>33</v>
      </c>
      <c r="I187" s="235" t="str">
        <f>VLOOKUP(H187,base!$D$17:$E$24,2,)</f>
        <v>SIM</v>
      </c>
      <c r="J187" s="169" t="s">
        <v>45</v>
      </c>
      <c r="K187" s="169" t="s">
        <v>144</v>
      </c>
      <c r="L187" s="169" t="s">
        <v>170</v>
      </c>
      <c r="M187" s="195" t="s">
        <v>168</v>
      </c>
      <c r="N187" s="47"/>
      <c r="O187" s="47"/>
      <c r="P187" s="47"/>
      <c r="Q187" s="47"/>
      <c r="R187" s="47"/>
      <c r="S187" s="47"/>
      <c r="AA187" s="2"/>
      <c r="AB187" s="2"/>
      <c r="AC187" s="2"/>
      <c r="AD187" s="2"/>
      <c r="AE187" s="2"/>
      <c r="AF187" s="2"/>
      <c r="AG187" s="2"/>
    </row>
    <row r="188" spans="1:33" ht="15" customHeight="1" x14ac:dyDescent="0.3">
      <c r="A188" s="2"/>
      <c r="B188" s="2"/>
      <c r="C188" s="194">
        <f t="shared" si="2"/>
        <v>182</v>
      </c>
      <c r="D188" s="211" t="s">
        <v>158</v>
      </c>
      <c r="E188" s="168">
        <v>57</v>
      </c>
      <c r="F188" s="169" t="s">
        <v>159</v>
      </c>
      <c r="G188" s="169" t="s">
        <v>160</v>
      </c>
      <c r="H188" s="170" t="s">
        <v>16</v>
      </c>
      <c r="I188" s="235" t="str">
        <f>VLOOKUP(H188,base!$D$17:$E$24,2,)</f>
        <v>NÃO</v>
      </c>
      <c r="J188" s="169" t="s">
        <v>49</v>
      </c>
      <c r="K188" s="169" t="s">
        <v>144</v>
      </c>
      <c r="L188" s="169" t="s">
        <v>170</v>
      </c>
      <c r="M188" s="195" t="s">
        <v>167</v>
      </c>
      <c r="N188" s="47"/>
      <c r="O188" s="47"/>
      <c r="P188" s="47"/>
      <c r="Q188" s="47"/>
      <c r="R188" s="47"/>
      <c r="S188" s="47"/>
      <c r="AA188" s="2"/>
      <c r="AB188" s="2"/>
      <c r="AC188" s="2"/>
      <c r="AD188" s="2"/>
      <c r="AE188" s="2"/>
      <c r="AF188" s="2"/>
      <c r="AG188" s="2"/>
    </row>
    <row r="189" spans="1:33" ht="15" customHeight="1" x14ac:dyDescent="0.3">
      <c r="A189" s="2"/>
      <c r="B189" s="2"/>
      <c r="C189" s="194">
        <f t="shared" si="2"/>
        <v>183</v>
      </c>
      <c r="D189" s="211" t="s">
        <v>158</v>
      </c>
      <c r="E189" s="168">
        <v>61</v>
      </c>
      <c r="F189" s="169" t="s">
        <v>159</v>
      </c>
      <c r="G189" s="169" t="s">
        <v>160</v>
      </c>
      <c r="H189" s="170" t="s">
        <v>36</v>
      </c>
      <c r="I189" s="235" t="str">
        <f>VLOOKUP(H189,base!$D$17:$E$24,2,)</f>
        <v>SIM</v>
      </c>
      <c r="J189" s="169" t="s">
        <v>44</v>
      </c>
      <c r="K189" s="169" t="s">
        <v>145</v>
      </c>
      <c r="L189" s="169" t="s">
        <v>170</v>
      </c>
      <c r="M189" s="195" t="s">
        <v>168</v>
      </c>
      <c r="N189" s="47"/>
      <c r="O189" s="47"/>
      <c r="P189" s="47"/>
      <c r="Q189" s="47"/>
      <c r="R189" s="47"/>
      <c r="S189" s="47"/>
      <c r="AA189" s="2"/>
      <c r="AB189" s="2"/>
      <c r="AC189" s="2"/>
      <c r="AD189" s="2"/>
      <c r="AE189" s="2"/>
      <c r="AF189" s="2"/>
      <c r="AG189" s="2"/>
    </row>
    <row r="190" spans="1:33" ht="15" customHeight="1" x14ac:dyDescent="0.3">
      <c r="A190" s="2"/>
      <c r="B190" s="2"/>
      <c r="C190" s="194">
        <f t="shared" si="2"/>
        <v>184</v>
      </c>
      <c r="D190" s="211" t="s">
        <v>158</v>
      </c>
      <c r="E190" s="168">
        <v>51</v>
      </c>
      <c r="F190" s="169" t="s">
        <v>159</v>
      </c>
      <c r="G190" s="169" t="s">
        <v>160</v>
      </c>
      <c r="H190" s="170" t="s">
        <v>35</v>
      </c>
      <c r="I190" s="235" t="str">
        <f>VLOOKUP(H190,base!$D$17:$E$24,2,)</f>
        <v>SIM</v>
      </c>
      <c r="J190" s="169" t="s">
        <v>49</v>
      </c>
      <c r="K190" s="169" t="s">
        <v>143</v>
      </c>
      <c r="L190" s="169" t="s">
        <v>170</v>
      </c>
      <c r="M190" s="195" t="s">
        <v>167</v>
      </c>
      <c r="N190" s="47"/>
      <c r="O190" s="47"/>
      <c r="P190" s="47"/>
      <c r="Q190" s="47"/>
      <c r="R190" s="47"/>
      <c r="S190" s="47"/>
      <c r="AA190" s="2"/>
      <c r="AB190" s="2"/>
      <c r="AC190" s="2"/>
      <c r="AD190" s="2"/>
      <c r="AE190" s="2"/>
      <c r="AF190" s="2"/>
      <c r="AG190" s="2"/>
    </row>
    <row r="191" spans="1:33" ht="15" customHeight="1" x14ac:dyDescent="0.3">
      <c r="A191" s="2"/>
      <c r="B191" s="2"/>
      <c r="C191" s="194">
        <f t="shared" si="2"/>
        <v>185</v>
      </c>
      <c r="D191" s="211" t="s">
        <v>158</v>
      </c>
      <c r="E191" s="168">
        <v>44</v>
      </c>
      <c r="F191" s="169" t="s">
        <v>159</v>
      </c>
      <c r="G191" s="169" t="s">
        <v>160</v>
      </c>
      <c r="H191" s="170" t="s">
        <v>34</v>
      </c>
      <c r="I191" s="235" t="str">
        <f>VLOOKUP(H191,base!$D$17:$E$24,2,)</f>
        <v>SIM</v>
      </c>
      <c r="J191" s="169" t="s">
        <v>44</v>
      </c>
      <c r="K191" s="169" t="s">
        <v>145</v>
      </c>
      <c r="L191" s="169" t="s">
        <v>170</v>
      </c>
      <c r="M191" s="195" t="s">
        <v>168</v>
      </c>
      <c r="N191" s="47"/>
      <c r="O191" s="47"/>
      <c r="P191" s="47"/>
      <c r="Q191" s="47"/>
      <c r="R191" s="47"/>
      <c r="S191" s="47"/>
      <c r="AA191" s="2"/>
      <c r="AB191" s="2"/>
      <c r="AC191" s="2"/>
      <c r="AD191" s="2"/>
      <c r="AE191" s="2"/>
      <c r="AF191" s="2"/>
      <c r="AG191" s="2"/>
    </row>
    <row r="192" spans="1:33" ht="15" customHeight="1" x14ac:dyDescent="0.35">
      <c r="A192" s="2"/>
      <c r="B192" s="2"/>
      <c r="C192" s="194">
        <f t="shared" si="2"/>
        <v>186</v>
      </c>
      <c r="D192" s="210" t="s">
        <v>158</v>
      </c>
      <c r="E192" s="168">
        <v>67</v>
      </c>
      <c r="F192" s="169" t="s">
        <v>159</v>
      </c>
      <c r="G192" s="169" t="s">
        <v>160</v>
      </c>
      <c r="H192" s="170" t="s">
        <v>16</v>
      </c>
      <c r="I192" s="235" t="str">
        <f>VLOOKUP(H192,base!$D$17:$E$24,2,)</f>
        <v>NÃO</v>
      </c>
      <c r="J192" s="169" t="s">
        <v>45</v>
      </c>
      <c r="K192" s="169" t="s">
        <v>145</v>
      </c>
      <c r="L192" s="169" t="s">
        <v>170</v>
      </c>
      <c r="M192" s="195" t="s">
        <v>167</v>
      </c>
      <c r="N192" s="47"/>
      <c r="O192" s="47"/>
      <c r="P192" s="47"/>
      <c r="Q192" s="47"/>
      <c r="R192" s="47"/>
      <c r="S192" s="47"/>
      <c r="AA192" s="2"/>
      <c r="AB192" s="2"/>
      <c r="AC192" s="2"/>
      <c r="AD192" s="2"/>
      <c r="AE192" s="2"/>
      <c r="AF192" s="2"/>
      <c r="AG192" s="2"/>
    </row>
    <row r="193" spans="1:33" ht="15" customHeight="1" x14ac:dyDescent="0.3">
      <c r="A193" s="2"/>
      <c r="B193" s="2"/>
      <c r="C193" s="194">
        <f t="shared" si="2"/>
        <v>187</v>
      </c>
      <c r="D193" s="211" t="s">
        <v>158</v>
      </c>
      <c r="E193" s="168">
        <v>66</v>
      </c>
      <c r="F193" s="169" t="s">
        <v>159</v>
      </c>
      <c r="G193" s="169" t="s">
        <v>160</v>
      </c>
      <c r="H193" s="170" t="s">
        <v>16</v>
      </c>
      <c r="I193" s="235" t="str">
        <f>VLOOKUP(H193,base!$D$17:$E$24,2,)</f>
        <v>NÃO</v>
      </c>
      <c r="J193" s="169" t="s">
        <v>136</v>
      </c>
      <c r="K193" s="169" t="s">
        <v>145</v>
      </c>
      <c r="L193" s="169" t="s">
        <v>170</v>
      </c>
      <c r="M193" s="195" t="s">
        <v>168</v>
      </c>
      <c r="N193" s="47"/>
      <c r="O193" s="47"/>
      <c r="P193" s="47"/>
      <c r="Q193" s="47"/>
      <c r="R193" s="47"/>
      <c r="S193" s="47"/>
      <c r="AA193" s="2"/>
      <c r="AB193" s="2"/>
      <c r="AC193" s="2"/>
      <c r="AD193" s="2"/>
      <c r="AE193" s="2"/>
      <c r="AF193" s="2"/>
      <c r="AG193" s="2"/>
    </row>
    <row r="194" spans="1:33" ht="15" customHeight="1" x14ac:dyDescent="0.3">
      <c r="A194" s="2"/>
      <c r="B194" s="2"/>
      <c r="C194" s="194">
        <f t="shared" si="2"/>
        <v>188</v>
      </c>
      <c r="D194" s="211" t="s">
        <v>158</v>
      </c>
      <c r="E194" s="168">
        <v>45</v>
      </c>
      <c r="F194" s="169" t="s">
        <v>159</v>
      </c>
      <c r="G194" s="169" t="s">
        <v>160</v>
      </c>
      <c r="H194" s="170" t="s">
        <v>16</v>
      </c>
      <c r="I194" s="235" t="str">
        <f>VLOOKUP(H194,base!$D$17:$E$24,2,)</f>
        <v>NÃO</v>
      </c>
      <c r="J194" s="169" t="s">
        <v>45</v>
      </c>
      <c r="K194" s="169" t="s">
        <v>143</v>
      </c>
      <c r="L194" s="169" t="s">
        <v>170</v>
      </c>
      <c r="M194" s="195" t="s">
        <v>167</v>
      </c>
      <c r="N194" s="47"/>
      <c r="O194" s="47"/>
      <c r="P194" s="47"/>
      <c r="Q194" s="47"/>
      <c r="R194" s="47"/>
      <c r="S194" s="47"/>
      <c r="AA194" s="2"/>
      <c r="AB194" s="2"/>
      <c r="AC194" s="2"/>
      <c r="AD194" s="2"/>
      <c r="AE194" s="2"/>
      <c r="AF194" s="2"/>
      <c r="AG194" s="2"/>
    </row>
    <row r="195" spans="1:33" ht="15" customHeight="1" x14ac:dyDescent="0.3">
      <c r="A195" s="2"/>
      <c r="B195" s="2"/>
      <c r="C195" s="194">
        <f t="shared" si="2"/>
        <v>189</v>
      </c>
      <c r="D195" s="211" t="s">
        <v>158</v>
      </c>
      <c r="E195" s="168">
        <v>41</v>
      </c>
      <c r="F195" s="169" t="s">
        <v>159</v>
      </c>
      <c r="G195" s="169" t="s">
        <v>160</v>
      </c>
      <c r="H195" s="170" t="s">
        <v>33</v>
      </c>
      <c r="I195" s="235" t="str">
        <f>VLOOKUP(H195,base!$D$17:$E$24,2,)</f>
        <v>SIM</v>
      </c>
      <c r="J195" s="169" t="s">
        <v>49</v>
      </c>
      <c r="K195" s="169" t="s">
        <v>143</v>
      </c>
      <c r="L195" s="169" t="s">
        <v>170</v>
      </c>
      <c r="M195" s="195" t="s">
        <v>168</v>
      </c>
      <c r="N195" s="47"/>
      <c r="O195" s="47"/>
      <c r="P195" s="47"/>
      <c r="Q195" s="47"/>
      <c r="R195" s="47"/>
      <c r="S195" s="47"/>
      <c r="AA195" s="2"/>
      <c r="AB195" s="2"/>
      <c r="AC195" s="2"/>
      <c r="AD195" s="2"/>
      <c r="AE195" s="2"/>
      <c r="AF195" s="2"/>
      <c r="AG195" s="2"/>
    </row>
    <row r="196" spans="1:33" ht="15" customHeight="1" x14ac:dyDescent="0.35">
      <c r="A196" s="2"/>
      <c r="B196" s="2"/>
      <c r="C196" s="194">
        <f t="shared" si="2"/>
        <v>190</v>
      </c>
      <c r="D196" s="210" t="s">
        <v>158</v>
      </c>
      <c r="E196" s="168">
        <v>57</v>
      </c>
      <c r="F196" s="169" t="s">
        <v>159</v>
      </c>
      <c r="G196" s="169" t="s">
        <v>160</v>
      </c>
      <c r="H196" s="170" t="s">
        <v>33</v>
      </c>
      <c r="I196" s="235" t="str">
        <f>VLOOKUP(H196,base!$D$17:$E$24,2,)</f>
        <v>SIM</v>
      </c>
      <c r="J196" s="169" t="s">
        <v>44</v>
      </c>
      <c r="K196" s="169" t="s">
        <v>144</v>
      </c>
      <c r="L196" s="169" t="s">
        <v>170</v>
      </c>
      <c r="M196" s="195" t="s">
        <v>167</v>
      </c>
      <c r="N196" s="47"/>
      <c r="O196" s="47"/>
      <c r="P196" s="47"/>
      <c r="Q196" s="47"/>
      <c r="R196" s="47"/>
      <c r="S196" s="47"/>
      <c r="AA196" s="2"/>
      <c r="AB196" s="2"/>
      <c r="AC196" s="2"/>
      <c r="AD196" s="2"/>
      <c r="AE196" s="2"/>
      <c r="AF196" s="2"/>
      <c r="AG196" s="2"/>
    </row>
    <row r="197" spans="1:33" ht="15" customHeight="1" x14ac:dyDescent="0.35">
      <c r="A197" s="2"/>
      <c r="B197" s="2"/>
      <c r="C197" s="194">
        <f t="shared" si="2"/>
        <v>191</v>
      </c>
      <c r="D197" s="210" t="s">
        <v>158</v>
      </c>
      <c r="E197" s="168">
        <v>61</v>
      </c>
      <c r="F197" s="169" t="s">
        <v>159</v>
      </c>
      <c r="G197" s="169" t="s">
        <v>160</v>
      </c>
      <c r="H197" s="170" t="s">
        <v>16</v>
      </c>
      <c r="I197" s="235" t="str">
        <f>VLOOKUP(H197,base!$D$17:$E$24,2,)</f>
        <v>NÃO</v>
      </c>
      <c r="J197" s="169" t="s">
        <v>49</v>
      </c>
      <c r="K197" s="169" t="s">
        <v>144</v>
      </c>
      <c r="L197" s="169" t="s">
        <v>170</v>
      </c>
      <c r="M197" s="195" t="s">
        <v>168</v>
      </c>
      <c r="N197" s="47"/>
      <c r="O197" s="47"/>
      <c r="P197" s="47"/>
      <c r="Q197" s="47"/>
      <c r="R197" s="47"/>
      <c r="S197" s="47"/>
      <c r="AA197" s="2"/>
      <c r="AB197" s="2"/>
      <c r="AC197" s="2"/>
      <c r="AD197" s="2"/>
      <c r="AE197" s="2"/>
      <c r="AF197" s="2"/>
      <c r="AG197" s="2"/>
    </row>
    <row r="198" spans="1:33" ht="15" customHeight="1" x14ac:dyDescent="0.35">
      <c r="A198" s="2"/>
      <c r="B198" s="2"/>
      <c r="C198" s="194">
        <f t="shared" si="2"/>
        <v>192</v>
      </c>
      <c r="D198" s="210" t="s">
        <v>158</v>
      </c>
      <c r="E198" s="168">
        <v>57</v>
      </c>
      <c r="F198" s="169" t="s">
        <v>159</v>
      </c>
      <c r="G198" s="169" t="s">
        <v>160</v>
      </c>
      <c r="H198" s="170" t="s">
        <v>36</v>
      </c>
      <c r="I198" s="235" t="str">
        <f>VLOOKUP(H198,base!$D$17:$E$24,2,)</f>
        <v>SIM</v>
      </c>
      <c r="J198" s="169" t="s">
        <v>44</v>
      </c>
      <c r="K198" s="169" t="s">
        <v>145</v>
      </c>
      <c r="L198" s="169" t="s">
        <v>170</v>
      </c>
      <c r="M198" s="195" t="s">
        <v>167</v>
      </c>
      <c r="N198" s="47"/>
      <c r="O198" s="47"/>
      <c r="P198" s="47"/>
      <c r="Q198" s="47"/>
      <c r="R198" s="47"/>
      <c r="S198" s="47"/>
      <c r="AA198" s="2"/>
      <c r="AB198" s="2"/>
      <c r="AC198" s="2"/>
      <c r="AD198" s="2"/>
      <c r="AE198" s="2"/>
      <c r="AF198" s="2"/>
      <c r="AG198" s="2"/>
    </row>
    <row r="199" spans="1:33" ht="15" customHeight="1" x14ac:dyDescent="0.35">
      <c r="A199" s="2"/>
      <c r="B199" s="2"/>
      <c r="C199" s="194">
        <f t="shared" si="2"/>
        <v>193</v>
      </c>
      <c r="D199" s="210" t="s">
        <v>158</v>
      </c>
      <c r="E199" s="168">
        <v>67</v>
      </c>
      <c r="F199" s="169" t="s">
        <v>159</v>
      </c>
      <c r="G199" s="169" t="s">
        <v>160</v>
      </c>
      <c r="H199" s="170" t="s">
        <v>35</v>
      </c>
      <c r="I199" s="235" t="str">
        <f>VLOOKUP(H199,base!$D$17:$E$24,2,)</f>
        <v>SIM</v>
      </c>
      <c r="J199" s="169" t="s">
        <v>45</v>
      </c>
      <c r="K199" s="169" t="s">
        <v>143</v>
      </c>
      <c r="L199" s="169" t="s">
        <v>170</v>
      </c>
      <c r="M199" s="195" t="s">
        <v>168</v>
      </c>
      <c r="N199" s="47"/>
      <c r="O199" s="47"/>
      <c r="P199" s="47"/>
      <c r="Q199" s="47"/>
      <c r="R199" s="47"/>
      <c r="S199" s="47"/>
      <c r="AA199" s="2"/>
      <c r="AB199" s="2"/>
      <c r="AC199" s="2"/>
      <c r="AD199" s="2"/>
      <c r="AE199" s="2"/>
      <c r="AF199" s="2"/>
      <c r="AG199" s="2"/>
    </row>
    <row r="200" spans="1:33" ht="15" customHeight="1" x14ac:dyDescent="0.35">
      <c r="A200" s="2"/>
      <c r="B200" s="2"/>
      <c r="C200" s="194">
        <f t="shared" ref="C200:C263" si="3">C199+1</f>
        <v>194</v>
      </c>
      <c r="D200" s="210" t="s">
        <v>158</v>
      </c>
      <c r="E200" s="168">
        <v>61</v>
      </c>
      <c r="F200" s="169" t="s">
        <v>159</v>
      </c>
      <c r="G200" s="169" t="s">
        <v>160</v>
      </c>
      <c r="H200" s="170" t="s">
        <v>34</v>
      </c>
      <c r="I200" s="235" t="str">
        <f>VLOOKUP(H200,base!$D$17:$E$24,2,)</f>
        <v>SIM</v>
      </c>
      <c r="J200" s="169" t="s">
        <v>136</v>
      </c>
      <c r="K200" s="169" t="s">
        <v>145</v>
      </c>
      <c r="L200" s="169" t="s">
        <v>170</v>
      </c>
      <c r="M200" s="195" t="s">
        <v>167</v>
      </c>
      <c r="N200" s="47"/>
      <c r="O200" s="47"/>
      <c r="P200" s="47"/>
      <c r="Q200" s="47"/>
      <c r="R200" s="47"/>
      <c r="S200" s="47"/>
      <c r="AA200" s="2"/>
      <c r="AB200" s="2"/>
      <c r="AC200" s="2"/>
      <c r="AD200" s="2"/>
      <c r="AE200" s="2"/>
      <c r="AF200" s="2"/>
      <c r="AG200" s="2"/>
    </row>
    <row r="201" spans="1:33" ht="15" customHeight="1" x14ac:dyDescent="0.35">
      <c r="A201" s="2"/>
      <c r="B201" s="2"/>
      <c r="C201" s="194">
        <f t="shared" si="3"/>
        <v>195</v>
      </c>
      <c r="D201" s="210" t="s">
        <v>158</v>
      </c>
      <c r="E201" s="168">
        <v>31</v>
      </c>
      <c r="F201" s="169" t="s">
        <v>159</v>
      </c>
      <c r="G201" s="169" t="s">
        <v>160</v>
      </c>
      <c r="H201" s="170" t="s">
        <v>16</v>
      </c>
      <c r="I201" s="235" t="str">
        <f>VLOOKUP(H201,base!$D$17:$E$24,2,)</f>
        <v>NÃO</v>
      </c>
      <c r="J201" s="169" t="s">
        <v>45</v>
      </c>
      <c r="K201" s="169" t="s">
        <v>145</v>
      </c>
      <c r="L201" s="169" t="s">
        <v>170</v>
      </c>
      <c r="M201" s="195" t="s">
        <v>168</v>
      </c>
      <c r="N201" s="47"/>
      <c r="O201" s="47"/>
      <c r="P201" s="47"/>
      <c r="Q201" s="47"/>
      <c r="R201" s="47"/>
      <c r="S201" s="47"/>
      <c r="AA201" s="2"/>
      <c r="AB201" s="2"/>
      <c r="AC201" s="2"/>
      <c r="AD201" s="2"/>
      <c r="AE201" s="2"/>
      <c r="AF201" s="2"/>
      <c r="AG201" s="2"/>
    </row>
    <row r="202" spans="1:33" ht="15" customHeight="1" x14ac:dyDescent="0.35">
      <c r="A202" s="2"/>
      <c r="B202" s="2"/>
      <c r="C202" s="194">
        <f t="shared" si="3"/>
        <v>196</v>
      </c>
      <c r="D202" s="210" t="s">
        <v>158</v>
      </c>
      <c r="E202" s="168">
        <v>59</v>
      </c>
      <c r="F202" s="169" t="s">
        <v>159</v>
      </c>
      <c r="G202" s="169" t="s">
        <v>160</v>
      </c>
      <c r="H202" s="170" t="s">
        <v>16</v>
      </c>
      <c r="I202" s="235" t="str">
        <f>VLOOKUP(H202,base!$D$17:$E$24,2,)</f>
        <v>NÃO</v>
      </c>
      <c r="J202" s="169" t="s">
        <v>49</v>
      </c>
      <c r="K202" s="169" t="s">
        <v>145</v>
      </c>
      <c r="L202" s="169" t="s">
        <v>170</v>
      </c>
      <c r="M202" s="195" t="s">
        <v>167</v>
      </c>
      <c r="N202" s="47"/>
      <c r="O202" s="47"/>
      <c r="P202" s="47"/>
      <c r="Q202" s="47"/>
      <c r="R202" s="47"/>
      <c r="S202" s="47"/>
      <c r="AA202" s="2"/>
      <c r="AB202" s="2"/>
      <c r="AC202" s="2"/>
      <c r="AD202" s="2"/>
      <c r="AE202" s="2"/>
      <c r="AF202" s="2"/>
      <c r="AG202" s="2"/>
    </row>
    <row r="203" spans="1:33" ht="15" customHeight="1" x14ac:dyDescent="0.35">
      <c r="A203" s="2"/>
      <c r="B203" s="2"/>
      <c r="C203" s="194">
        <f t="shared" si="3"/>
        <v>197</v>
      </c>
      <c r="D203" s="210" t="s">
        <v>158</v>
      </c>
      <c r="E203" s="168">
        <v>26</v>
      </c>
      <c r="F203" s="169" t="s">
        <v>159</v>
      </c>
      <c r="G203" s="169" t="s">
        <v>160</v>
      </c>
      <c r="H203" s="170" t="s">
        <v>16</v>
      </c>
      <c r="I203" s="235" t="str">
        <f>VLOOKUP(H203,base!$D$17:$E$24,2,)</f>
        <v>NÃO</v>
      </c>
      <c r="J203" s="169" t="s">
        <v>44</v>
      </c>
      <c r="K203" s="169" t="s">
        <v>143</v>
      </c>
      <c r="L203" s="169" t="s">
        <v>170</v>
      </c>
      <c r="M203" s="195" t="s">
        <v>168</v>
      </c>
      <c r="N203" s="47"/>
      <c r="O203" s="47"/>
      <c r="P203" s="47"/>
      <c r="Q203" s="47"/>
      <c r="R203" s="47"/>
      <c r="S203" s="47"/>
      <c r="AA203" s="2"/>
      <c r="AB203" s="2"/>
      <c r="AC203" s="2"/>
      <c r="AD203" s="2"/>
      <c r="AE203" s="2"/>
      <c r="AF203" s="2"/>
      <c r="AG203" s="2"/>
    </row>
    <row r="204" spans="1:33" ht="15" customHeight="1" x14ac:dyDescent="0.35">
      <c r="A204" s="2"/>
      <c r="B204" s="2"/>
      <c r="C204" s="194">
        <f t="shared" si="3"/>
        <v>198</v>
      </c>
      <c r="D204" s="210" t="s">
        <v>158</v>
      </c>
      <c r="E204" s="168">
        <v>35</v>
      </c>
      <c r="F204" s="169" t="s">
        <v>159</v>
      </c>
      <c r="G204" s="169" t="s">
        <v>160</v>
      </c>
      <c r="H204" s="170" t="s">
        <v>33</v>
      </c>
      <c r="I204" s="235" t="str">
        <f>VLOOKUP(H204,base!$D$17:$E$24,2,)</f>
        <v>SIM</v>
      </c>
      <c r="J204" s="169" t="s">
        <v>49</v>
      </c>
      <c r="K204" s="169" t="s">
        <v>143</v>
      </c>
      <c r="L204" s="169" t="s">
        <v>170</v>
      </c>
      <c r="M204" s="195" t="s">
        <v>167</v>
      </c>
      <c r="N204" s="47"/>
      <c r="O204" s="47"/>
      <c r="P204" s="47"/>
      <c r="Q204" s="47"/>
      <c r="R204" s="47"/>
      <c r="S204" s="47"/>
      <c r="AA204" s="2"/>
      <c r="AB204" s="2"/>
      <c r="AC204" s="2"/>
      <c r="AD204" s="2"/>
      <c r="AE204" s="2"/>
      <c r="AF204" s="2"/>
      <c r="AG204" s="2"/>
    </row>
    <row r="205" spans="1:33" ht="15" customHeight="1" x14ac:dyDescent="0.35">
      <c r="A205" s="2"/>
      <c r="B205" s="2"/>
      <c r="C205" s="194">
        <f t="shared" si="3"/>
        <v>199</v>
      </c>
      <c r="D205" s="210" t="s">
        <v>158</v>
      </c>
      <c r="E205" s="168">
        <v>63</v>
      </c>
      <c r="F205" s="169" t="s">
        <v>159</v>
      </c>
      <c r="G205" s="169" t="s">
        <v>160</v>
      </c>
      <c r="H205" s="170" t="s">
        <v>16</v>
      </c>
      <c r="I205" s="235" t="str">
        <f>VLOOKUP(H205,base!$D$17:$E$24,2,)</f>
        <v>NÃO</v>
      </c>
      <c r="J205" s="169" t="s">
        <v>44</v>
      </c>
      <c r="K205" s="169" t="s">
        <v>144</v>
      </c>
      <c r="L205" s="169" t="s">
        <v>170</v>
      </c>
      <c r="M205" s="195" t="s">
        <v>168</v>
      </c>
      <c r="N205" s="47"/>
      <c r="O205" s="47"/>
      <c r="P205" s="47"/>
      <c r="Q205" s="47"/>
      <c r="R205" s="47"/>
      <c r="S205" s="47"/>
      <c r="AA205" s="2"/>
      <c r="AB205" s="2"/>
      <c r="AC205" s="2"/>
      <c r="AD205" s="2"/>
      <c r="AE205" s="2"/>
      <c r="AF205" s="2"/>
      <c r="AG205" s="2"/>
    </row>
    <row r="206" spans="1:33" ht="15" customHeight="1" x14ac:dyDescent="0.35">
      <c r="A206" s="2"/>
      <c r="B206" s="2"/>
      <c r="C206" s="194">
        <f t="shared" si="3"/>
        <v>200</v>
      </c>
      <c r="D206" s="210" t="s">
        <v>158</v>
      </c>
      <c r="E206" s="168">
        <v>56</v>
      </c>
      <c r="F206" s="169" t="s">
        <v>159</v>
      </c>
      <c r="G206" s="169" t="s">
        <v>160</v>
      </c>
      <c r="H206" s="170" t="s">
        <v>36</v>
      </c>
      <c r="I206" s="235" t="str">
        <f>VLOOKUP(H206,base!$D$17:$E$24,2,)</f>
        <v>SIM</v>
      </c>
      <c r="J206" s="169" t="s">
        <v>45</v>
      </c>
      <c r="K206" s="169" t="s">
        <v>144</v>
      </c>
      <c r="L206" s="169" t="s">
        <v>170</v>
      </c>
      <c r="M206" s="195" t="s">
        <v>167</v>
      </c>
      <c r="N206" s="47"/>
      <c r="O206" s="47"/>
      <c r="P206" s="47"/>
      <c r="Q206" s="47"/>
      <c r="R206" s="47"/>
      <c r="S206" s="47"/>
      <c r="AA206" s="2"/>
      <c r="AB206" s="2"/>
      <c r="AC206" s="2"/>
      <c r="AD206" s="2"/>
      <c r="AE206" s="2"/>
      <c r="AF206" s="2"/>
      <c r="AG206" s="2"/>
    </row>
    <row r="207" spans="1:33" ht="15" customHeight="1" x14ac:dyDescent="0.3">
      <c r="A207" s="2"/>
      <c r="B207" s="2"/>
      <c r="C207" s="194">
        <f t="shared" si="3"/>
        <v>201</v>
      </c>
      <c r="D207" s="211"/>
      <c r="E207" s="168"/>
      <c r="F207" s="169"/>
      <c r="G207" s="169"/>
      <c r="H207" s="170"/>
      <c r="I207" s="235" t="str">
        <f>IFERROR(VLOOKUP(H207,base!$D$17:$E$24,2,),"-")</f>
        <v>-</v>
      </c>
      <c r="J207" s="169"/>
      <c r="K207" s="169"/>
      <c r="L207" s="169"/>
      <c r="M207" s="195"/>
      <c r="N207" s="47"/>
      <c r="O207" s="47"/>
      <c r="P207" s="47"/>
      <c r="Q207" s="47"/>
      <c r="R207" s="47"/>
      <c r="S207" s="47"/>
      <c r="AA207" s="2"/>
      <c r="AB207" s="2"/>
      <c r="AC207" s="2"/>
      <c r="AD207" s="2"/>
      <c r="AE207" s="2"/>
      <c r="AF207" s="2"/>
      <c r="AG207" s="2"/>
    </row>
    <row r="208" spans="1:33" ht="15" customHeight="1" x14ac:dyDescent="0.3">
      <c r="A208" s="2"/>
      <c r="B208" s="2"/>
      <c r="C208" s="194">
        <f t="shared" si="3"/>
        <v>202</v>
      </c>
      <c r="D208" s="211"/>
      <c r="E208" s="168"/>
      <c r="F208" s="169"/>
      <c r="G208" s="169"/>
      <c r="H208" s="170"/>
      <c r="I208" s="235" t="str">
        <f>IFERROR(VLOOKUP(H208,base!$D$17:$E$24,2,),"-")</f>
        <v>-</v>
      </c>
      <c r="J208" s="169"/>
      <c r="K208" s="169"/>
      <c r="L208" s="169"/>
      <c r="M208" s="195"/>
      <c r="N208" s="47"/>
      <c r="O208" s="47"/>
      <c r="P208" s="47"/>
      <c r="Q208" s="47"/>
      <c r="R208" s="47"/>
      <c r="S208" s="47"/>
      <c r="AA208" s="2"/>
      <c r="AB208" s="2"/>
      <c r="AC208" s="2"/>
      <c r="AD208" s="2"/>
      <c r="AE208" s="2"/>
      <c r="AF208" s="2"/>
      <c r="AG208" s="2"/>
    </row>
    <row r="209" spans="1:33" ht="15" customHeight="1" x14ac:dyDescent="0.3">
      <c r="A209" s="2"/>
      <c r="B209" s="2"/>
      <c r="C209" s="194">
        <f t="shared" si="3"/>
        <v>203</v>
      </c>
      <c r="D209" s="211"/>
      <c r="E209" s="168"/>
      <c r="F209" s="169"/>
      <c r="G209" s="169"/>
      <c r="H209" s="170"/>
      <c r="I209" s="235" t="str">
        <f>IFERROR(VLOOKUP(H209,base!$D$17:$E$24,2,),"-")</f>
        <v>-</v>
      </c>
      <c r="J209" s="169"/>
      <c r="K209" s="169"/>
      <c r="L209" s="169"/>
      <c r="M209" s="195"/>
      <c r="N209" s="47"/>
      <c r="O209" s="47"/>
      <c r="P209" s="47"/>
      <c r="Q209" s="47"/>
      <c r="R209" s="47"/>
      <c r="S209" s="47"/>
      <c r="AA209" s="2"/>
      <c r="AB209" s="2"/>
      <c r="AC209" s="2"/>
      <c r="AD209" s="2"/>
      <c r="AE209" s="2"/>
      <c r="AF209" s="2"/>
      <c r="AG209" s="2"/>
    </row>
    <row r="210" spans="1:33" ht="15" customHeight="1" x14ac:dyDescent="0.3">
      <c r="A210" s="2"/>
      <c r="B210" s="2"/>
      <c r="C210" s="194">
        <f t="shared" si="3"/>
        <v>204</v>
      </c>
      <c r="D210" s="211"/>
      <c r="E210" s="168"/>
      <c r="F210" s="169"/>
      <c r="G210" s="169"/>
      <c r="H210" s="170"/>
      <c r="I210" s="235" t="str">
        <f>IFERROR(VLOOKUP(H210,base!$D$17:$E$24,2,),"-")</f>
        <v>-</v>
      </c>
      <c r="J210" s="169"/>
      <c r="K210" s="169"/>
      <c r="L210" s="169"/>
      <c r="M210" s="195"/>
      <c r="N210" s="47"/>
      <c r="O210" s="47"/>
      <c r="P210" s="47"/>
      <c r="Q210" s="47"/>
      <c r="R210" s="47"/>
      <c r="S210" s="47"/>
      <c r="AA210" s="2"/>
      <c r="AB210" s="2"/>
      <c r="AC210" s="2"/>
      <c r="AD210" s="2"/>
      <c r="AE210" s="2"/>
      <c r="AF210" s="2"/>
      <c r="AG210" s="2"/>
    </row>
    <row r="211" spans="1:33" ht="15" customHeight="1" x14ac:dyDescent="0.3">
      <c r="A211" s="2"/>
      <c r="B211" s="2"/>
      <c r="C211" s="194">
        <f t="shared" si="3"/>
        <v>205</v>
      </c>
      <c r="D211" s="211"/>
      <c r="E211" s="168"/>
      <c r="F211" s="169"/>
      <c r="G211" s="169"/>
      <c r="H211" s="170"/>
      <c r="I211" s="235" t="str">
        <f>IFERROR(VLOOKUP(H211,base!$D$17:$E$24,2,),"-")</f>
        <v>-</v>
      </c>
      <c r="J211" s="169"/>
      <c r="K211" s="169"/>
      <c r="L211" s="169"/>
      <c r="M211" s="195"/>
      <c r="N211" s="47"/>
      <c r="O211" s="47"/>
      <c r="P211" s="47"/>
      <c r="Q211" s="47"/>
      <c r="R211" s="47"/>
      <c r="S211" s="47"/>
      <c r="AA211" s="2"/>
      <c r="AB211" s="2"/>
      <c r="AC211" s="2"/>
      <c r="AD211" s="2"/>
      <c r="AE211" s="2"/>
      <c r="AF211" s="2"/>
      <c r="AG211" s="2"/>
    </row>
    <row r="212" spans="1:33" ht="15" customHeight="1" x14ac:dyDescent="0.3">
      <c r="A212" s="2"/>
      <c r="B212" s="2"/>
      <c r="C212" s="194">
        <f t="shared" si="3"/>
        <v>206</v>
      </c>
      <c r="D212" s="211"/>
      <c r="E212" s="168"/>
      <c r="F212" s="169"/>
      <c r="G212" s="169"/>
      <c r="H212" s="170"/>
      <c r="I212" s="235" t="str">
        <f>IFERROR(VLOOKUP(H212,base!$D$17:$E$24,2,),"-")</f>
        <v>-</v>
      </c>
      <c r="J212" s="169"/>
      <c r="K212" s="169"/>
      <c r="L212" s="169"/>
      <c r="M212" s="195"/>
      <c r="N212" s="47"/>
      <c r="O212" s="47"/>
      <c r="P212" s="47"/>
      <c r="Q212" s="47"/>
      <c r="R212" s="47"/>
      <c r="S212" s="47"/>
      <c r="AA212" s="2"/>
      <c r="AB212" s="2"/>
      <c r="AC212" s="2"/>
      <c r="AD212" s="2"/>
      <c r="AE212" s="2"/>
      <c r="AF212" s="2"/>
      <c r="AG212" s="2"/>
    </row>
    <row r="213" spans="1:33" ht="15" customHeight="1" x14ac:dyDescent="0.3">
      <c r="A213" s="2"/>
      <c r="B213" s="2"/>
      <c r="C213" s="194">
        <f t="shared" si="3"/>
        <v>207</v>
      </c>
      <c r="D213" s="211"/>
      <c r="E213" s="168"/>
      <c r="F213" s="169"/>
      <c r="G213" s="169"/>
      <c r="H213" s="170"/>
      <c r="I213" s="235" t="str">
        <f>IFERROR(VLOOKUP(H213,base!$D$17:$E$24,2,),"-")</f>
        <v>-</v>
      </c>
      <c r="J213" s="169"/>
      <c r="K213" s="169"/>
      <c r="L213" s="169"/>
      <c r="M213" s="195"/>
      <c r="N213" s="47"/>
      <c r="O213" s="47"/>
      <c r="P213" s="47"/>
      <c r="Q213" s="47"/>
      <c r="R213" s="47"/>
      <c r="S213" s="47"/>
      <c r="AA213" s="2"/>
      <c r="AB213" s="2"/>
      <c r="AC213" s="2"/>
      <c r="AD213" s="2"/>
      <c r="AE213" s="2"/>
      <c r="AF213" s="2"/>
      <c r="AG213" s="2"/>
    </row>
    <row r="214" spans="1:33" ht="15" customHeight="1" x14ac:dyDescent="0.3">
      <c r="A214" s="2"/>
      <c r="B214" s="2"/>
      <c r="C214" s="194">
        <f t="shared" si="3"/>
        <v>208</v>
      </c>
      <c r="D214" s="211"/>
      <c r="E214" s="168"/>
      <c r="F214" s="169"/>
      <c r="G214" s="169"/>
      <c r="H214" s="170"/>
      <c r="I214" s="235" t="str">
        <f>IFERROR(VLOOKUP(H214,base!$D$17:$E$24,2,),"-")</f>
        <v>-</v>
      </c>
      <c r="J214" s="169"/>
      <c r="K214" s="169"/>
      <c r="L214" s="169"/>
      <c r="M214" s="195"/>
      <c r="N214" s="47"/>
      <c r="O214" s="47"/>
      <c r="P214" s="47"/>
      <c r="Q214" s="47"/>
      <c r="R214" s="47"/>
      <c r="S214" s="47"/>
      <c r="AA214" s="2"/>
      <c r="AB214" s="2"/>
      <c r="AC214" s="2"/>
      <c r="AD214" s="2"/>
      <c r="AE214" s="2"/>
      <c r="AF214" s="2"/>
      <c r="AG214" s="2"/>
    </row>
    <row r="215" spans="1:33" ht="15" customHeight="1" x14ac:dyDescent="0.3">
      <c r="A215" s="2"/>
      <c r="B215" s="2"/>
      <c r="C215" s="194">
        <f t="shared" si="3"/>
        <v>209</v>
      </c>
      <c r="D215" s="211"/>
      <c r="E215" s="168"/>
      <c r="F215" s="169"/>
      <c r="G215" s="169"/>
      <c r="H215" s="170"/>
      <c r="I215" s="235" t="str">
        <f>IFERROR(VLOOKUP(H215,base!$D$17:$E$24,2,),"-")</f>
        <v>-</v>
      </c>
      <c r="J215" s="169"/>
      <c r="K215" s="169"/>
      <c r="L215" s="169"/>
      <c r="M215" s="195"/>
      <c r="N215" s="47"/>
      <c r="O215" s="47"/>
      <c r="P215" s="47"/>
      <c r="Q215" s="47"/>
      <c r="R215" s="47"/>
      <c r="S215" s="47"/>
      <c r="AA215" s="2"/>
      <c r="AB215" s="2"/>
      <c r="AC215" s="2"/>
      <c r="AD215" s="2"/>
      <c r="AE215" s="2"/>
      <c r="AF215" s="2"/>
      <c r="AG215" s="2"/>
    </row>
    <row r="216" spans="1:33" ht="15" customHeight="1" x14ac:dyDescent="0.3">
      <c r="A216" s="2"/>
      <c r="B216" s="2"/>
      <c r="C216" s="194">
        <f t="shared" si="3"/>
        <v>210</v>
      </c>
      <c r="D216" s="211"/>
      <c r="E216" s="168"/>
      <c r="F216" s="169"/>
      <c r="G216" s="169"/>
      <c r="H216" s="170"/>
      <c r="I216" s="235" t="str">
        <f>IFERROR(VLOOKUP(H216,base!$D$17:$E$24,2,),"-")</f>
        <v>-</v>
      </c>
      <c r="J216" s="169"/>
      <c r="K216" s="169"/>
      <c r="L216" s="169"/>
      <c r="M216" s="195"/>
      <c r="N216" s="47"/>
      <c r="O216" s="47"/>
      <c r="P216" s="47"/>
      <c r="Q216" s="47"/>
      <c r="R216" s="47"/>
      <c r="S216" s="47"/>
      <c r="AA216" s="2"/>
      <c r="AB216" s="2"/>
      <c r="AC216" s="2"/>
      <c r="AD216" s="2"/>
      <c r="AE216" s="2"/>
      <c r="AF216" s="2"/>
      <c r="AG216" s="2"/>
    </row>
    <row r="217" spans="1:33" ht="15" customHeight="1" x14ac:dyDescent="0.3">
      <c r="A217" s="2"/>
      <c r="B217" s="2"/>
      <c r="C217" s="194">
        <f t="shared" si="3"/>
        <v>211</v>
      </c>
      <c r="D217" s="211"/>
      <c r="E217" s="168"/>
      <c r="F217" s="169"/>
      <c r="G217" s="169"/>
      <c r="H217" s="170"/>
      <c r="I217" s="235" t="str">
        <f>IFERROR(VLOOKUP(H217,base!$D$17:$E$24,2,),"-")</f>
        <v>-</v>
      </c>
      <c r="J217" s="169"/>
      <c r="K217" s="169"/>
      <c r="L217" s="169"/>
      <c r="M217" s="195"/>
      <c r="N217" s="47"/>
      <c r="O217" s="47"/>
      <c r="P217" s="47"/>
      <c r="Q217" s="47"/>
      <c r="R217" s="47"/>
      <c r="S217" s="47"/>
      <c r="AA217" s="2"/>
      <c r="AB217" s="2"/>
      <c r="AC217" s="2"/>
      <c r="AD217" s="2"/>
      <c r="AE217" s="2"/>
      <c r="AF217" s="2"/>
      <c r="AG217" s="2"/>
    </row>
    <row r="218" spans="1:33" ht="15" customHeight="1" x14ac:dyDescent="0.3">
      <c r="A218" s="2"/>
      <c r="B218" s="2"/>
      <c r="C218" s="194">
        <f t="shared" si="3"/>
        <v>212</v>
      </c>
      <c r="D218" s="211"/>
      <c r="E218" s="168"/>
      <c r="F218" s="169"/>
      <c r="G218" s="169"/>
      <c r="H218" s="170"/>
      <c r="I218" s="235" t="str">
        <f>IFERROR(VLOOKUP(H218,base!$D$17:$E$24,2,),"-")</f>
        <v>-</v>
      </c>
      <c r="J218" s="169"/>
      <c r="K218" s="169"/>
      <c r="L218" s="169"/>
      <c r="M218" s="195"/>
      <c r="N218" s="47"/>
      <c r="O218" s="47"/>
      <c r="P218" s="47"/>
      <c r="Q218" s="47"/>
      <c r="R218" s="47"/>
      <c r="S218" s="47"/>
      <c r="AA218" s="2"/>
      <c r="AB218" s="2"/>
      <c r="AC218" s="2"/>
      <c r="AD218" s="2"/>
      <c r="AE218" s="2"/>
      <c r="AF218" s="2"/>
      <c r="AG218" s="2"/>
    </row>
    <row r="219" spans="1:33" ht="15" customHeight="1" x14ac:dyDescent="0.3">
      <c r="A219" s="2"/>
      <c r="B219" s="2"/>
      <c r="C219" s="194">
        <f t="shared" si="3"/>
        <v>213</v>
      </c>
      <c r="D219" s="211"/>
      <c r="E219" s="168"/>
      <c r="F219" s="169"/>
      <c r="G219" s="169"/>
      <c r="H219" s="170"/>
      <c r="I219" s="235" t="str">
        <f>IFERROR(VLOOKUP(H219,base!$D$17:$E$24,2,),"-")</f>
        <v>-</v>
      </c>
      <c r="J219" s="169"/>
      <c r="K219" s="169"/>
      <c r="L219" s="169"/>
      <c r="M219" s="195"/>
      <c r="N219" s="47"/>
      <c r="O219" s="47"/>
      <c r="P219" s="47"/>
      <c r="Q219" s="47"/>
      <c r="R219" s="47"/>
      <c r="S219" s="47"/>
      <c r="AA219" s="2"/>
      <c r="AB219" s="2"/>
      <c r="AC219" s="2"/>
      <c r="AD219" s="2"/>
      <c r="AE219" s="2"/>
      <c r="AF219" s="2"/>
      <c r="AG219" s="2"/>
    </row>
    <row r="220" spans="1:33" ht="15" customHeight="1" x14ac:dyDescent="0.3">
      <c r="A220" s="2"/>
      <c r="B220" s="2"/>
      <c r="C220" s="194">
        <f t="shared" si="3"/>
        <v>214</v>
      </c>
      <c r="D220" s="211"/>
      <c r="E220" s="168"/>
      <c r="F220" s="169"/>
      <c r="G220" s="169"/>
      <c r="H220" s="170"/>
      <c r="I220" s="235" t="str">
        <f>IFERROR(VLOOKUP(H220,base!$D$17:$E$24,2,),"-")</f>
        <v>-</v>
      </c>
      <c r="J220" s="169"/>
      <c r="K220" s="169"/>
      <c r="L220" s="169"/>
      <c r="M220" s="195"/>
      <c r="N220" s="47"/>
      <c r="O220" s="47"/>
      <c r="P220" s="47"/>
      <c r="Q220" s="47"/>
      <c r="R220" s="47"/>
      <c r="S220" s="47"/>
      <c r="AA220" s="2"/>
      <c r="AB220" s="2"/>
      <c r="AC220" s="2"/>
      <c r="AD220" s="2"/>
      <c r="AE220" s="2"/>
      <c r="AF220" s="2"/>
      <c r="AG220" s="2"/>
    </row>
    <row r="221" spans="1:33" ht="15" customHeight="1" x14ac:dyDescent="0.3">
      <c r="A221" s="2"/>
      <c r="B221" s="2"/>
      <c r="C221" s="194">
        <f t="shared" si="3"/>
        <v>215</v>
      </c>
      <c r="D221" s="211"/>
      <c r="E221" s="168"/>
      <c r="F221" s="169"/>
      <c r="G221" s="169"/>
      <c r="H221" s="170"/>
      <c r="I221" s="235" t="str">
        <f>IFERROR(VLOOKUP(H221,base!$D$17:$E$24,2,),"-")</f>
        <v>-</v>
      </c>
      <c r="J221" s="169"/>
      <c r="K221" s="169"/>
      <c r="L221" s="169"/>
      <c r="M221" s="195"/>
      <c r="N221" s="47"/>
      <c r="O221" s="47"/>
      <c r="P221" s="47"/>
      <c r="Q221" s="47"/>
      <c r="R221" s="47"/>
      <c r="S221" s="47"/>
      <c r="AA221" s="2"/>
      <c r="AB221" s="2"/>
      <c r="AC221" s="2"/>
      <c r="AD221" s="2"/>
      <c r="AE221" s="2"/>
      <c r="AF221" s="2"/>
      <c r="AG221" s="2"/>
    </row>
    <row r="222" spans="1:33" ht="15" customHeight="1" x14ac:dyDescent="0.3">
      <c r="A222" s="2"/>
      <c r="B222" s="2"/>
      <c r="C222" s="194">
        <f t="shared" si="3"/>
        <v>216</v>
      </c>
      <c r="D222" s="211"/>
      <c r="E222" s="168"/>
      <c r="F222" s="169"/>
      <c r="G222" s="169"/>
      <c r="H222" s="170"/>
      <c r="I222" s="235" t="str">
        <f>IFERROR(VLOOKUP(H222,base!$D$17:$E$24,2,),"-")</f>
        <v>-</v>
      </c>
      <c r="J222" s="169"/>
      <c r="K222" s="169"/>
      <c r="L222" s="169"/>
      <c r="M222" s="195"/>
      <c r="N222" s="47"/>
      <c r="O222" s="47"/>
      <c r="P222" s="47"/>
      <c r="Q222" s="47"/>
      <c r="R222" s="47"/>
      <c r="S222" s="47"/>
      <c r="AA222" s="2"/>
      <c r="AB222" s="2"/>
      <c r="AC222" s="2"/>
      <c r="AD222" s="2"/>
      <c r="AE222" s="2"/>
      <c r="AF222" s="2"/>
      <c r="AG222" s="2"/>
    </row>
    <row r="223" spans="1:33" ht="15" customHeight="1" x14ac:dyDescent="0.3">
      <c r="A223" s="2"/>
      <c r="B223" s="2"/>
      <c r="C223" s="194">
        <f t="shared" si="3"/>
        <v>217</v>
      </c>
      <c r="D223" s="211"/>
      <c r="E223" s="168"/>
      <c r="F223" s="169"/>
      <c r="G223" s="169"/>
      <c r="H223" s="170"/>
      <c r="I223" s="235" t="str">
        <f>IFERROR(VLOOKUP(H223,base!$D$17:$E$24,2,),"-")</f>
        <v>-</v>
      </c>
      <c r="J223" s="169"/>
      <c r="K223" s="169"/>
      <c r="L223" s="169"/>
      <c r="M223" s="195"/>
      <c r="N223" s="47"/>
      <c r="O223" s="47"/>
      <c r="P223" s="47"/>
      <c r="Q223" s="47"/>
      <c r="R223" s="47"/>
      <c r="S223" s="47"/>
      <c r="AA223" s="2"/>
      <c r="AB223" s="2"/>
      <c r="AC223" s="2"/>
      <c r="AD223" s="2"/>
      <c r="AE223" s="2"/>
      <c r="AF223" s="2"/>
      <c r="AG223" s="2"/>
    </row>
    <row r="224" spans="1:33" ht="15" customHeight="1" x14ac:dyDescent="0.3">
      <c r="A224" s="2"/>
      <c r="B224" s="2"/>
      <c r="C224" s="194">
        <f t="shared" si="3"/>
        <v>218</v>
      </c>
      <c r="D224" s="211"/>
      <c r="E224" s="168"/>
      <c r="F224" s="169"/>
      <c r="G224" s="169"/>
      <c r="H224" s="170"/>
      <c r="I224" s="235" t="str">
        <f>IFERROR(VLOOKUP(H224,base!$D$17:$E$24,2,),"-")</f>
        <v>-</v>
      </c>
      <c r="J224" s="169"/>
      <c r="K224" s="169"/>
      <c r="L224" s="169"/>
      <c r="M224" s="195"/>
      <c r="N224" s="47"/>
      <c r="O224" s="47"/>
      <c r="P224" s="47"/>
      <c r="Q224" s="47"/>
      <c r="R224" s="47"/>
      <c r="S224" s="47"/>
      <c r="AA224" s="2"/>
      <c r="AB224" s="2"/>
      <c r="AC224" s="2"/>
      <c r="AD224" s="2"/>
      <c r="AE224" s="2"/>
      <c r="AF224" s="2"/>
      <c r="AG224" s="2"/>
    </row>
    <row r="225" spans="1:33" ht="15" customHeight="1" x14ac:dyDescent="0.3">
      <c r="A225" s="2"/>
      <c r="B225" s="2"/>
      <c r="C225" s="194">
        <f t="shared" si="3"/>
        <v>219</v>
      </c>
      <c r="D225" s="211"/>
      <c r="E225" s="168"/>
      <c r="F225" s="169"/>
      <c r="G225" s="169"/>
      <c r="H225" s="170"/>
      <c r="I225" s="235" t="str">
        <f>IFERROR(VLOOKUP(H225,base!$D$17:$E$24,2,),"-")</f>
        <v>-</v>
      </c>
      <c r="J225" s="169"/>
      <c r="K225" s="169"/>
      <c r="L225" s="169"/>
      <c r="M225" s="195"/>
      <c r="N225" s="47"/>
      <c r="O225" s="47"/>
      <c r="P225" s="47"/>
      <c r="Q225" s="47"/>
      <c r="R225" s="47"/>
      <c r="S225" s="47"/>
      <c r="AA225" s="2"/>
      <c r="AB225" s="2"/>
      <c r="AC225" s="2"/>
      <c r="AD225" s="2"/>
      <c r="AE225" s="2"/>
      <c r="AF225" s="2"/>
      <c r="AG225" s="2"/>
    </row>
    <row r="226" spans="1:33" ht="15" customHeight="1" x14ac:dyDescent="0.3">
      <c r="A226" s="2"/>
      <c r="B226" s="2"/>
      <c r="C226" s="194">
        <f t="shared" si="3"/>
        <v>220</v>
      </c>
      <c r="D226" s="211"/>
      <c r="E226" s="168"/>
      <c r="F226" s="169"/>
      <c r="G226" s="169"/>
      <c r="H226" s="170"/>
      <c r="I226" s="235" t="str">
        <f>IFERROR(VLOOKUP(H226,base!$D$17:$E$24,2,),"-")</f>
        <v>-</v>
      </c>
      <c r="J226" s="169"/>
      <c r="K226" s="169"/>
      <c r="L226" s="169"/>
      <c r="M226" s="195"/>
      <c r="N226" s="47"/>
      <c r="O226" s="47"/>
      <c r="P226" s="47"/>
      <c r="Q226" s="47"/>
      <c r="R226" s="47"/>
      <c r="S226" s="47"/>
      <c r="AA226" s="2"/>
      <c r="AB226" s="2"/>
      <c r="AC226" s="2"/>
      <c r="AD226" s="2"/>
      <c r="AE226" s="2"/>
      <c r="AF226" s="2"/>
      <c r="AG226" s="2"/>
    </row>
    <row r="227" spans="1:33" ht="15" customHeight="1" x14ac:dyDescent="0.3">
      <c r="A227" s="2"/>
      <c r="B227" s="2"/>
      <c r="C227" s="194">
        <f t="shared" si="3"/>
        <v>221</v>
      </c>
      <c r="D227" s="211"/>
      <c r="E227" s="168"/>
      <c r="F227" s="169"/>
      <c r="G227" s="169"/>
      <c r="H227" s="170"/>
      <c r="I227" s="235" t="str">
        <f>IFERROR(VLOOKUP(H227,base!$D$17:$E$24,2,),"-")</f>
        <v>-</v>
      </c>
      <c r="J227" s="169"/>
      <c r="K227" s="169"/>
      <c r="L227" s="169"/>
      <c r="M227" s="195"/>
      <c r="N227" s="47"/>
      <c r="O227" s="47"/>
      <c r="P227" s="47"/>
      <c r="Q227" s="47"/>
      <c r="R227" s="47"/>
      <c r="S227" s="47"/>
      <c r="AA227" s="2"/>
      <c r="AB227" s="2"/>
      <c r="AC227" s="2"/>
      <c r="AD227" s="2"/>
      <c r="AE227" s="2"/>
      <c r="AF227" s="2"/>
      <c r="AG227" s="2"/>
    </row>
    <row r="228" spans="1:33" ht="15" customHeight="1" x14ac:dyDescent="0.3">
      <c r="A228" s="2"/>
      <c r="B228" s="2"/>
      <c r="C228" s="194">
        <f t="shared" si="3"/>
        <v>222</v>
      </c>
      <c r="D228" s="211"/>
      <c r="E228" s="168"/>
      <c r="F228" s="169"/>
      <c r="G228" s="169"/>
      <c r="H228" s="170"/>
      <c r="I228" s="235" t="str">
        <f>IFERROR(VLOOKUP(H228,base!$D$17:$E$24,2,),"-")</f>
        <v>-</v>
      </c>
      <c r="J228" s="169"/>
      <c r="K228" s="169"/>
      <c r="L228" s="169"/>
      <c r="M228" s="195"/>
      <c r="N228" s="47"/>
      <c r="O228" s="47"/>
      <c r="P228" s="47"/>
      <c r="Q228" s="47"/>
      <c r="R228" s="47"/>
      <c r="S228" s="47"/>
      <c r="AA228" s="2"/>
      <c r="AB228" s="2"/>
      <c r="AC228" s="2"/>
      <c r="AD228" s="2"/>
      <c r="AE228" s="2"/>
      <c r="AF228" s="2"/>
      <c r="AG228" s="2"/>
    </row>
    <row r="229" spans="1:33" ht="15" customHeight="1" x14ac:dyDescent="0.3">
      <c r="A229" s="2"/>
      <c r="B229" s="2"/>
      <c r="C229" s="194">
        <f t="shared" si="3"/>
        <v>223</v>
      </c>
      <c r="D229" s="211"/>
      <c r="E229" s="168"/>
      <c r="F229" s="169"/>
      <c r="G229" s="169"/>
      <c r="H229" s="170"/>
      <c r="I229" s="235" t="str">
        <f>IFERROR(VLOOKUP(H229,base!$D$17:$E$24,2,),"-")</f>
        <v>-</v>
      </c>
      <c r="J229" s="169"/>
      <c r="K229" s="169"/>
      <c r="L229" s="169"/>
      <c r="M229" s="195"/>
      <c r="N229" s="47"/>
      <c r="O229" s="47"/>
      <c r="P229" s="47"/>
      <c r="Q229" s="47"/>
      <c r="R229" s="47"/>
      <c r="S229" s="47"/>
      <c r="AA229" s="2"/>
      <c r="AB229" s="2"/>
      <c r="AC229" s="2"/>
      <c r="AD229" s="2"/>
      <c r="AE229" s="2"/>
      <c r="AF229" s="2"/>
      <c r="AG229" s="2"/>
    </row>
    <row r="230" spans="1:33" ht="15" customHeight="1" x14ac:dyDescent="0.3">
      <c r="A230" s="2"/>
      <c r="B230" s="2"/>
      <c r="C230" s="194">
        <f t="shared" si="3"/>
        <v>224</v>
      </c>
      <c r="D230" s="211"/>
      <c r="E230" s="168"/>
      <c r="F230" s="169"/>
      <c r="G230" s="169"/>
      <c r="H230" s="170"/>
      <c r="I230" s="235" t="str">
        <f>IFERROR(VLOOKUP(H230,base!$D$17:$E$24,2,),"-")</f>
        <v>-</v>
      </c>
      <c r="J230" s="169"/>
      <c r="K230" s="169"/>
      <c r="L230" s="169"/>
      <c r="M230" s="195"/>
      <c r="N230" s="47"/>
      <c r="O230" s="47"/>
      <c r="P230" s="47"/>
      <c r="Q230" s="47"/>
      <c r="R230" s="47"/>
      <c r="S230" s="47"/>
      <c r="AA230" s="2"/>
      <c r="AB230" s="2"/>
      <c r="AC230" s="2"/>
      <c r="AD230" s="2"/>
      <c r="AE230" s="2"/>
      <c r="AF230" s="2"/>
      <c r="AG230" s="2"/>
    </row>
    <row r="231" spans="1:33" ht="15" customHeight="1" x14ac:dyDescent="0.3">
      <c r="A231" s="2"/>
      <c r="B231" s="2"/>
      <c r="C231" s="194">
        <f t="shared" si="3"/>
        <v>225</v>
      </c>
      <c r="D231" s="211"/>
      <c r="E231" s="168"/>
      <c r="F231" s="169"/>
      <c r="G231" s="169"/>
      <c r="H231" s="170"/>
      <c r="I231" s="235" t="str">
        <f>IFERROR(VLOOKUP(H231,base!$D$17:$E$24,2,),"-")</f>
        <v>-</v>
      </c>
      <c r="J231" s="169"/>
      <c r="K231" s="169"/>
      <c r="L231" s="169"/>
      <c r="M231" s="195"/>
      <c r="N231" s="47"/>
      <c r="O231" s="47"/>
      <c r="P231" s="47"/>
      <c r="Q231" s="47"/>
      <c r="R231" s="47"/>
      <c r="S231" s="47"/>
      <c r="AA231" s="2"/>
      <c r="AB231" s="2"/>
      <c r="AC231" s="2"/>
      <c r="AD231" s="2"/>
      <c r="AE231" s="2"/>
      <c r="AF231" s="2"/>
      <c r="AG231" s="2"/>
    </row>
    <row r="232" spans="1:33" ht="15" customHeight="1" x14ac:dyDescent="0.3">
      <c r="A232" s="2"/>
      <c r="B232" s="2"/>
      <c r="C232" s="194">
        <f t="shared" si="3"/>
        <v>226</v>
      </c>
      <c r="D232" s="211"/>
      <c r="E232" s="168"/>
      <c r="F232" s="169"/>
      <c r="G232" s="169"/>
      <c r="H232" s="170"/>
      <c r="I232" s="235" t="str">
        <f>IFERROR(VLOOKUP(H232,base!$D$17:$E$24,2,),"-")</f>
        <v>-</v>
      </c>
      <c r="J232" s="169"/>
      <c r="K232" s="169"/>
      <c r="L232" s="169"/>
      <c r="M232" s="195"/>
      <c r="N232" s="47"/>
      <c r="O232" s="47"/>
      <c r="P232" s="47"/>
      <c r="Q232" s="47"/>
      <c r="R232" s="47"/>
      <c r="S232" s="47"/>
      <c r="AA232" s="2"/>
      <c r="AB232" s="2"/>
      <c r="AC232" s="2"/>
      <c r="AD232" s="2"/>
      <c r="AE232" s="2"/>
      <c r="AF232" s="2"/>
      <c r="AG232" s="2"/>
    </row>
    <row r="233" spans="1:33" ht="15" customHeight="1" x14ac:dyDescent="0.3">
      <c r="A233" s="2"/>
      <c r="B233" s="2"/>
      <c r="C233" s="194">
        <f t="shared" si="3"/>
        <v>227</v>
      </c>
      <c r="D233" s="211"/>
      <c r="E233" s="168"/>
      <c r="F233" s="169"/>
      <c r="G233" s="169"/>
      <c r="H233" s="170"/>
      <c r="I233" s="235" t="str">
        <f>IFERROR(VLOOKUP(H233,base!$D$17:$E$24,2,),"-")</f>
        <v>-</v>
      </c>
      <c r="J233" s="169"/>
      <c r="K233" s="169"/>
      <c r="L233" s="169"/>
      <c r="M233" s="195"/>
      <c r="N233" s="47"/>
      <c r="O233" s="47"/>
      <c r="P233" s="47"/>
      <c r="Q233" s="47"/>
      <c r="R233" s="47"/>
      <c r="S233" s="47"/>
      <c r="AA233" s="2"/>
      <c r="AB233" s="2"/>
      <c r="AC233" s="2"/>
      <c r="AD233" s="2"/>
      <c r="AE233" s="2"/>
      <c r="AF233" s="2"/>
      <c r="AG233" s="2"/>
    </row>
    <row r="234" spans="1:33" ht="15" customHeight="1" x14ac:dyDescent="0.3">
      <c r="A234" s="2"/>
      <c r="B234" s="2"/>
      <c r="C234" s="194">
        <f t="shared" si="3"/>
        <v>228</v>
      </c>
      <c r="D234" s="211"/>
      <c r="E234" s="168"/>
      <c r="F234" s="169"/>
      <c r="G234" s="169"/>
      <c r="H234" s="170"/>
      <c r="I234" s="235" t="str">
        <f>IFERROR(VLOOKUP(H234,base!$D$17:$E$24,2,),"-")</f>
        <v>-</v>
      </c>
      <c r="J234" s="169"/>
      <c r="K234" s="169"/>
      <c r="L234" s="169"/>
      <c r="M234" s="195"/>
      <c r="N234" s="47"/>
      <c r="O234" s="47"/>
      <c r="P234" s="47"/>
      <c r="Q234" s="47"/>
      <c r="R234" s="47"/>
      <c r="S234" s="47"/>
      <c r="AA234" s="2"/>
      <c r="AB234" s="2"/>
      <c r="AC234" s="2"/>
      <c r="AD234" s="2"/>
      <c r="AE234" s="2"/>
      <c r="AF234" s="2"/>
      <c r="AG234" s="2"/>
    </row>
    <row r="235" spans="1:33" ht="15" customHeight="1" x14ac:dyDescent="0.3">
      <c r="A235" s="2"/>
      <c r="B235" s="2"/>
      <c r="C235" s="194">
        <f t="shared" si="3"/>
        <v>229</v>
      </c>
      <c r="D235" s="211"/>
      <c r="E235" s="168"/>
      <c r="F235" s="169"/>
      <c r="G235" s="169"/>
      <c r="H235" s="170"/>
      <c r="I235" s="235" t="str">
        <f>IFERROR(VLOOKUP(H235,base!$D$17:$E$24,2,),"-")</f>
        <v>-</v>
      </c>
      <c r="J235" s="169"/>
      <c r="K235" s="169"/>
      <c r="L235" s="169"/>
      <c r="M235" s="195"/>
      <c r="N235" s="47"/>
      <c r="O235" s="47"/>
      <c r="P235" s="47"/>
      <c r="Q235" s="47"/>
      <c r="R235" s="47"/>
      <c r="S235" s="47"/>
      <c r="AA235" s="2"/>
      <c r="AB235" s="2"/>
      <c r="AC235" s="2"/>
      <c r="AD235" s="2"/>
      <c r="AE235" s="2"/>
      <c r="AF235" s="2"/>
      <c r="AG235" s="2"/>
    </row>
    <row r="236" spans="1:33" ht="15" customHeight="1" x14ac:dyDescent="0.3">
      <c r="A236" s="2"/>
      <c r="B236" s="2"/>
      <c r="C236" s="194">
        <f t="shared" si="3"/>
        <v>230</v>
      </c>
      <c r="D236" s="211"/>
      <c r="E236" s="168"/>
      <c r="F236" s="169"/>
      <c r="G236" s="169"/>
      <c r="H236" s="170"/>
      <c r="I236" s="235" t="str">
        <f>IFERROR(VLOOKUP(H236,base!$D$17:$E$24,2,),"-")</f>
        <v>-</v>
      </c>
      <c r="J236" s="169"/>
      <c r="K236" s="169"/>
      <c r="L236" s="169"/>
      <c r="M236" s="195"/>
      <c r="N236" s="47"/>
      <c r="O236" s="47"/>
      <c r="P236" s="47"/>
      <c r="Q236" s="47"/>
      <c r="R236" s="47"/>
      <c r="S236" s="47"/>
      <c r="AA236" s="2"/>
      <c r="AB236" s="2"/>
      <c r="AC236" s="2"/>
      <c r="AD236" s="2"/>
      <c r="AE236" s="2"/>
      <c r="AF236" s="2"/>
      <c r="AG236" s="2"/>
    </row>
    <row r="237" spans="1:33" ht="15" customHeight="1" x14ac:dyDescent="0.3">
      <c r="A237" s="2"/>
      <c r="B237" s="2"/>
      <c r="C237" s="194">
        <f t="shared" si="3"/>
        <v>231</v>
      </c>
      <c r="D237" s="211"/>
      <c r="E237" s="168"/>
      <c r="F237" s="169"/>
      <c r="G237" s="169"/>
      <c r="H237" s="170"/>
      <c r="I237" s="235" t="str">
        <f>IFERROR(VLOOKUP(H237,base!$D$17:$E$24,2,),"-")</f>
        <v>-</v>
      </c>
      <c r="J237" s="169"/>
      <c r="K237" s="169"/>
      <c r="L237" s="169"/>
      <c r="M237" s="195"/>
      <c r="N237" s="47"/>
      <c r="O237" s="47"/>
      <c r="P237" s="47"/>
      <c r="Q237" s="47"/>
      <c r="R237" s="47"/>
      <c r="S237" s="47"/>
      <c r="AA237" s="2"/>
      <c r="AB237" s="2"/>
      <c r="AC237" s="2"/>
      <c r="AD237" s="2"/>
      <c r="AE237" s="2"/>
      <c r="AF237" s="2"/>
      <c r="AG237" s="2"/>
    </row>
    <row r="238" spans="1:33" ht="15" customHeight="1" x14ac:dyDescent="0.3">
      <c r="A238" s="2"/>
      <c r="B238" s="2"/>
      <c r="C238" s="194">
        <f t="shared" si="3"/>
        <v>232</v>
      </c>
      <c r="D238" s="211"/>
      <c r="E238" s="168"/>
      <c r="F238" s="169"/>
      <c r="G238" s="169"/>
      <c r="H238" s="170"/>
      <c r="I238" s="235" t="str">
        <f>IFERROR(VLOOKUP(H238,base!$D$17:$E$24,2,),"-")</f>
        <v>-</v>
      </c>
      <c r="J238" s="169"/>
      <c r="K238" s="169"/>
      <c r="L238" s="169"/>
      <c r="M238" s="195"/>
      <c r="N238" s="47"/>
      <c r="O238" s="47"/>
      <c r="P238" s="47"/>
      <c r="Q238" s="47"/>
      <c r="R238" s="47"/>
      <c r="S238" s="47"/>
      <c r="AA238" s="2"/>
      <c r="AB238" s="2"/>
      <c r="AC238" s="2"/>
      <c r="AD238" s="2"/>
      <c r="AE238" s="2"/>
      <c r="AF238" s="2"/>
      <c r="AG238" s="2"/>
    </row>
    <row r="239" spans="1:33" ht="15" customHeight="1" x14ac:dyDescent="0.3">
      <c r="A239" s="2"/>
      <c r="B239" s="2"/>
      <c r="C239" s="194">
        <f t="shared" si="3"/>
        <v>233</v>
      </c>
      <c r="D239" s="211"/>
      <c r="E239" s="168"/>
      <c r="F239" s="169"/>
      <c r="G239" s="169"/>
      <c r="H239" s="170"/>
      <c r="I239" s="235" t="str">
        <f>IFERROR(VLOOKUP(H239,base!$D$17:$E$24,2,),"-")</f>
        <v>-</v>
      </c>
      <c r="J239" s="169"/>
      <c r="K239" s="169"/>
      <c r="L239" s="169"/>
      <c r="M239" s="195"/>
      <c r="N239" s="47"/>
      <c r="O239" s="47"/>
      <c r="P239" s="47"/>
      <c r="Q239" s="47"/>
      <c r="R239" s="47"/>
      <c r="S239" s="47"/>
      <c r="AA239" s="2"/>
      <c r="AB239" s="2"/>
      <c r="AC239" s="2"/>
      <c r="AD239" s="2"/>
      <c r="AE239" s="2"/>
      <c r="AF239" s="2"/>
      <c r="AG239" s="2"/>
    </row>
    <row r="240" spans="1:33" ht="15" customHeight="1" x14ac:dyDescent="0.3">
      <c r="A240" s="2"/>
      <c r="B240" s="2"/>
      <c r="C240" s="194">
        <f t="shared" si="3"/>
        <v>234</v>
      </c>
      <c r="D240" s="211"/>
      <c r="E240" s="168"/>
      <c r="F240" s="169"/>
      <c r="G240" s="169"/>
      <c r="H240" s="170"/>
      <c r="I240" s="235" t="str">
        <f>IFERROR(VLOOKUP(H240,base!$D$17:$E$24,2,),"-")</f>
        <v>-</v>
      </c>
      <c r="J240" s="169"/>
      <c r="K240" s="169"/>
      <c r="L240" s="169"/>
      <c r="M240" s="195"/>
      <c r="N240" s="47"/>
      <c r="O240" s="47"/>
      <c r="P240" s="47"/>
      <c r="Q240" s="47"/>
      <c r="R240" s="47"/>
      <c r="S240" s="47"/>
      <c r="AA240" s="2"/>
      <c r="AB240" s="2"/>
      <c r="AC240" s="2"/>
      <c r="AD240" s="2"/>
      <c r="AE240" s="2"/>
      <c r="AF240" s="2"/>
      <c r="AG240" s="2"/>
    </row>
    <row r="241" spans="1:33" ht="15" customHeight="1" x14ac:dyDescent="0.3">
      <c r="A241" s="2"/>
      <c r="B241" s="2"/>
      <c r="C241" s="194">
        <f t="shared" si="3"/>
        <v>235</v>
      </c>
      <c r="D241" s="211"/>
      <c r="E241" s="168"/>
      <c r="F241" s="169"/>
      <c r="G241" s="169"/>
      <c r="H241" s="170"/>
      <c r="I241" s="235" t="str">
        <f>IFERROR(VLOOKUP(H241,base!$D$17:$E$24,2,),"-")</f>
        <v>-</v>
      </c>
      <c r="J241" s="169"/>
      <c r="K241" s="169"/>
      <c r="L241" s="169"/>
      <c r="M241" s="195"/>
      <c r="N241" s="47"/>
      <c r="O241" s="47"/>
      <c r="P241" s="47"/>
      <c r="Q241" s="47"/>
      <c r="R241" s="47"/>
      <c r="S241" s="47"/>
      <c r="AA241" s="2"/>
      <c r="AB241" s="2"/>
      <c r="AC241" s="2"/>
      <c r="AD241" s="2"/>
      <c r="AE241" s="2"/>
      <c r="AF241" s="2"/>
      <c r="AG241" s="2"/>
    </row>
    <row r="242" spans="1:33" ht="15" customHeight="1" x14ac:dyDescent="0.3">
      <c r="A242" s="2"/>
      <c r="B242" s="2"/>
      <c r="C242" s="194">
        <f t="shared" si="3"/>
        <v>236</v>
      </c>
      <c r="D242" s="211"/>
      <c r="E242" s="168"/>
      <c r="F242" s="169"/>
      <c r="G242" s="169"/>
      <c r="H242" s="170"/>
      <c r="I242" s="235" t="str">
        <f>IFERROR(VLOOKUP(H242,base!$D$17:$E$24,2,),"-")</f>
        <v>-</v>
      </c>
      <c r="J242" s="169"/>
      <c r="K242" s="169"/>
      <c r="L242" s="169"/>
      <c r="M242" s="195"/>
      <c r="N242" s="47"/>
      <c r="O242" s="47"/>
      <c r="P242" s="47"/>
      <c r="Q242" s="47"/>
      <c r="R242" s="47"/>
      <c r="S242" s="47"/>
      <c r="AA242" s="2"/>
      <c r="AB242" s="2"/>
      <c r="AC242" s="2"/>
      <c r="AD242" s="2"/>
      <c r="AE242" s="2"/>
      <c r="AF242" s="2"/>
      <c r="AG242" s="2"/>
    </row>
    <row r="243" spans="1:33" ht="15" customHeight="1" x14ac:dyDescent="0.3">
      <c r="A243" s="2"/>
      <c r="B243" s="2"/>
      <c r="C243" s="194">
        <f t="shared" si="3"/>
        <v>237</v>
      </c>
      <c r="D243" s="211"/>
      <c r="E243" s="168"/>
      <c r="F243" s="169"/>
      <c r="G243" s="169"/>
      <c r="H243" s="170"/>
      <c r="I243" s="235" t="str">
        <f>IFERROR(VLOOKUP(H243,base!$D$17:$E$24,2,),"-")</f>
        <v>-</v>
      </c>
      <c r="J243" s="169"/>
      <c r="K243" s="169"/>
      <c r="L243" s="169"/>
      <c r="M243" s="195"/>
      <c r="N243" s="47"/>
      <c r="O243" s="47"/>
      <c r="P243" s="47"/>
      <c r="Q243" s="47"/>
      <c r="R243" s="47"/>
      <c r="S243" s="47"/>
      <c r="AA243" s="2"/>
      <c r="AB243" s="2"/>
      <c r="AC243" s="2"/>
      <c r="AD243" s="2"/>
      <c r="AE243" s="2"/>
      <c r="AF243" s="2"/>
      <c r="AG243" s="2"/>
    </row>
    <row r="244" spans="1:33" ht="15" customHeight="1" x14ac:dyDescent="0.3">
      <c r="A244" s="2"/>
      <c r="B244" s="2"/>
      <c r="C244" s="194">
        <f t="shared" si="3"/>
        <v>238</v>
      </c>
      <c r="D244" s="211"/>
      <c r="E244" s="168"/>
      <c r="F244" s="169"/>
      <c r="G244" s="169"/>
      <c r="H244" s="170"/>
      <c r="I244" s="235" t="str">
        <f>IFERROR(VLOOKUP(H244,base!$D$17:$E$24,2,),"-")</f>
        <v>-</v>
      </c>
      <c r="J244" s="169"/>
      <c r="K244" s="169"/>
      <c r="L244" s="169"/>
      <c r="M244" s="195"/>
      <c r="N244" s="47"/>
      <c r="O244" s="47"/>
      <c r="P244" s="47"/>
      <c r="Q244" s="47"/>
      <c r="R244" s="47"/>
      <c r="S244" s="47"/>
      <c r="AA244" s="2"/>
      <c r="AB244" s="2"/>
      <c r="AC244" s="2"/>
      <c r="AD244" s="2"/>
      <c r="AE244" s="2"/>
      <c r="AF244" s="2"/>
      <c r="AG244" s="2"/>
    </row>
    <row r="245" spans="1:33" ht="15" customHeight="1" x14ac:dyDescent="0.3">
      <c r="A245" s="2"/>
      <c r="B245" s="2"/>
      <c r="C245" s="194">
        <f t="shared" si="3"/>
        <v>239</v>
      </c>
      <c r="D245" s="211"/>
      <c r="E245" s="168"/>
      <c r="F245" s="169"/>
      <c r="G245" s="169"/>
      <c r="H245" s="170"/>
      <c r="I245" s="235" t="str">
        <f>IFERROR(VLOOKUP(H245,base!$D$17:$E$24,2,),"-")</f>
        <v>-</v>
      </c>
      <c r="J245" s="169"/>
      <c r="K245" s="169"/>
      <c r="L245" s="169"/>
      <c r="M245" s="195"/>
      <c r="N245" s="47"/>
      <c r="O245" s="47"/>
      <c r="P245" s="47"/>
      <c r="Q245" s="47"/>
      <c r="R245" s="47"/>
      <c r="S245" s="47"/>
      <c r="AA245" s="2"/>
      <c r="AB245" s="2"/>
      <c r="AC245" s="2"/>
      <c r="AD245" s="2"/>
      <c r="AE245" s="2"/>
      <c r="AF245" s="2"/>
      <c r="AG245" s="2"/>
    </row>
    <row r="246" spans="1:33" ht="15" customHeight="1" x14ac:dyDescent="0.3">
      <c r="A246" s="2"/>
      <c r="B246" s="2"/>
      <c r="C246" s="194">
        <f t="shared" si="3"/>
        <v>240</v>
      </c>
      <c r="D246" s="211"/>
      <c r="E246" s="168"/>
      <c r="F246" s="169"/>
      <c r="G246" s="169"/>
      <c r="H246" s="170"/>
      <c r="I246" s="235" t="str">
        <f>IFERROR(VLOOKUP(H246,base!$D$17:$E$24,2,),"-")</f>
        <v>-</v>
      </c>
      <c r="J246" s="169"/>
      <c r="K246" s="169"/>
      <c r="L246" s="169"/>
      <c r="M246" s="195"/>
      <c r="N246" s="47"/>
      <c r="O246" s="47"/>
      <c r="P246" s="47"/>
      <c r="Q246" s="47"/>
      <c r="R246" s="47"/>
      <c r="S246" s="47"/>
      <c r="AA246" s="2"/>
      <c r="AB246" s="2"/>
      <c r="AC246" s="2"/>
      <c r="AD246" s="2"/>
      <c r="AE246" s="2"/>
      <c r="AF246" s="2"/>
      <c r="AG246" s="2"/>
    </row>
    <row r="247" spans="1:33" ht="15" customHeight="1" x14ac:dyDescent="0.3">
      <c r="A247" s="2"/>
      <c r="B247" s="2"/>
      <c r="C247" s="194">
        <f t="shared" si="3"/>
        <v>241</v>
      </c>
      <c r="D247" s="211"/>
      <c r="E247" s="168"/>
      <c r="F247" s="169"/>
      <c r="G247" s="169"/>
      <c r="H247" s="170"/>
      <c r="I247" s="235" t="str">
        <f>IFERROR(VLOOKUP(H247,base!$D$17:$E$24,2,),"-")</f>
        <v>-</v>
      </c>
      <c r="J247" s="169"/>
      <c r="K247" s="169"/>
      <c r="L247" s="169"/>
      <c r="M247" s="195"/>
      <c r="N247" s="47"/>
      <c r="O247" s="47"/>
      <c r="P247" s="47"/>
      <c r="Q247" s="47"/>
      <c r="R247" s="47"/>
      <c r="S247" s="47"/>
      <c r="AA247" s="2"/>
      <c r="AB247" s="2"/>
      <c r="AC247" s="2"/>
      <c r="AD247" s="2"/>
      <c r="AE247" s="2"/>
      <c r="AF247" s="2"/>
      <c r="AG247" s="2"/>
    </row>
    <row r="248" spans="1:33" ht="15" customHeight="1" x14ac:dyDescent="0.3">
      <c r="A248" s="2"/>
      <c r="B248" s="2"/>
      <c r="C248" s="194">
        <f t="shared" si="3"/>
        <v>242</v>
      </c>
      <c r="D248" s="211"/>
      <c r="E248" s="168"/>
      <c r="F248" s="169"/>
      <c r="G248" s="169"/>
      <c r="H248" s="170"/>
      <c r="I248" s="235" t="str">
        <f>IFERROR(VLOOKUP(H248,base!$D$17:$E$24,2,),"-")</f>
        <v>-</v>
      </c>
      <c r="J248" s="169"/>
      <c r="K248" s="169"/>
      <c r="L248" s="169"/>
      <c r="M248" s="195"/>
      <c r="N248" s="47"/>
      <c r="O248" s="47"/>
      <c r="P248" s="47"/>
      <c r="Q248" s="47"/>
      <c r="R248" s="47"/>
      <c r="S248" s="47"/>
      <c r="AA248" s="2"/>
      <c r="AB248" s="2"/>
      <c r="AC248" s="2"/>
      <c r="AD248" s="2"/>
      <c r="AE248" s="2"/>
      <c r="AF248" s="2"/>
      <c r="AG248" s="2"/>
    </row>
    <row r="249" spans="1:33" ht="15" customHeight="1" x14ac:dyDescent="0.3">
      <c r="A249" s="2"/>
      <c r="B249" s="2"/>
      <c r="C249" s="194">
        <f t="shared" si="3"/>
        <v>243</v>
      </c>
      <c r="D249" s="211"/>
      <c r="E249" s="168"/>
      <c r="F249" s="169"/>
      <c r="G249" s="169"/>
      <c r="H249" s="170"/>
      <c r="I249" s="235" t="str">
        <f>IFERROR(VLOOKUP(H249,base!$D$17:$E$24,2,),"-")</f>
        <v>-</v>
      </c>
      <c r="J249" s="169"/>
      <c r="K249" s="169"/>
      <c r="L249" s="169"/>
      <c r="M249" s="195"/>
      <c r="N249" s="47"/>
      <c r="O249" s="47"/>
      <c r="P249" s="47"/>
      <c r="Q249" s="47"/>
      <c r="R249" s="47"/>
      <c r="S249" s="47"/>
      <c r="AA249" s="2"/>
      <c r="AB249" s="2"/>
      <c r="AC249" s="2"/>
      <c r="AD249" s="2"/>
      <c r="AE249" s="2"/>
      <c r="AF249" s="2"/>
      <c r="AG249" s="2"/>
    </row>
    <row r="250" spans="1:33" ht="15" customHeight="1" x14ac:dyDescent="0.3">
      <c r="A250" s="2"/>
      <c r="B250" s="2"/>
      <c r="C250" s="194">
        <f t="shared" si="3"/>
        <v>244</v>
      </c>
      <c r="D250" s="211"/>
      <c r="E250" s="168"/>
      <c r="F250" s="169"/>
      <c r="G250" s="169"/>
      <c r="H250" s="170"/>
      <c r="I250" s="235" t="str">
        <f>IFERROR(VLOOKUP(H250,base!$D$17:$E$24,2,),"-")</f>
        <v>-</v>
      </c>
      <c r="J250" s="169"/>
      <c r="K250" s="169"/>
      <c r="L250" s="169"/>
      <c r="M250" s="195"/>
      <c r="N250" s="47"/>
      <c r="O250" s="47"/>
      <c r="P250" s="47"/>
      <c r="Q250" s="47"/>
      <c r="R250" s="47"/>
      <c r="S250" s="47"/>
      <c r="AA250" s="2"/>
      <c r="AB250" s="2"/>
      <c r="AC250" s="2"/>
      <c r="AD250" s="2"/>
      <c r="AE250" s="2"/>
      <c r="AF250" s="2"/>
      <c r="AG250" s="2"/>
    </row>
    <row r="251" spans="1:33" ht="15" customHeight="1" x14ac:dyDescent="0.3">
      <c r="A251" s="2"/>
      <c r="B251" s="2"/>
      <c r="C251" s="194">
        <f t="shared" si="3"/>
        <v>245</v>
      </c>
      <c r="D251" s="211"/>
      <c r="E251" s="168"/>
      <c r="F251" s="169"/>
      <c r="G251" s="169"/>
      <c r="H251" s="170"/>
      <c r="I251" s="235" t="str">
        <f>IFERROR(VLOOKUP(H251,base!$D$17:$E$24,2,),"-")</f>
        <v>-</v>
      </c>
      <c r="J251" s="169"/>
      <c r="K251" s="169"/>
      <c r="L251" s="169"/>
      <c r="M251" s="195"/>
      <c r="N251" s="47"/>
      <c r="O251" s="47"/>
      <c r="P251" s="47"/>
      <c r="Q251" s="47"/>
      <c r="R251" s="47"/>
      <c r="S251" s="47"/>
      <c r="AA251" s="2"/>
      <c r="AB251" s="2"/>
      <c r="AC251" s="2"/>
      <c r="AD251" s="2"/>
      <c r="AE251" s="2"/>
      <c r="AF251" s="2"/>
      <c r="AG251" s="2"/>
    </row>
    <row r="252" spans="1:33" ht="15" customHeight="1" x14ac:dyDescent="0.3">
      <c r="A252" s="2"/>
      <c r="B252" s="2"/>
      <c r="C252" s="194">
        <f t="shared" si="3"/>
        <v>246</v>
      </c>
      <c r="D252" s="211"/>
      <c r="E252" s="168"/>
      <c r="F252" s="169"/>
      <c r="G252" s="169"/>
      <c r="H252" s="170"/>
      <c r="I252" s="235" t="str">
        <f>IFERROR(VLOOKUP(H252,base!$D$17:$E$24,2,),"-")</f>
        <v>-</v>
      </c>
      <c r="J252" s="169"/>
      <c r="K252" s="169"/>
      <c r="L252" s="169"/>
      <c r="M252" s="195"/>
      <c r="N252" s="47"/>
      <c r="O252" s="47"/>
      <c r="P252" s="47"/>
      <c r="Q252" s="47"/>
      <c r="R252" s="47"/>
      <c r="S252" s="47"/>
      <c r="AA252" s="2"/>
      <c r="AB252" s="2"/>
      <c r="AC252" s="2"/>
      <c r="AD252" s="2"/>
      <c r="AE252" s="2"/>
      <c r="AF252" s="2"/>
      <c r="AG252" s="2"/>
    </row>
    <row r="253" spans="1:33" ht="15" customHeight="1" x14ac:dyDescent="0.3">
      <c r="A253" s="2"/>
      <c r="B253" s="2"/>
      <c r="C253" s="194">
        <f t="shared" si="3"/>
        <v>247</v>
      </c>
      <c r="D253" s="211"/>
      <c r="E253" s="168"/>
      <c r="F253" s="169"/>
      <c r="G253" s="169"/>
      <c r="H253" s="170"/>
      <c r="I253" s="235" t="str">
        <f>IFERROR(VLOOKUP(H253,base!$D$17:$E$24,2,),"-")</f>
        <v>-</v>
      </c>
      <c r="J253" s="169"/>
      <c r="K253" s="169"/>
      <c r="L253" s="169"/>
      <c r="M253" s="195"/>
      <c r="N253" s="47"/>
      <c r="O253" s="47"/>
      <c r="P253" s="47"/>
      <c r="Q253" s="47"/>
      <c r="R253" s="47"/>
      <c r="S253" s="47"/>
      <c r="AA253" s="2"/>
      <c r="AB253" s="2"/>
      <c r="AC253" s="2"/>
      <c r="AD253" s="2"/>
      <c r="AE253" s="2"/>
      <c r="AF253" s="2"/>
      <c r="AG253" s="2"/>
    </row>
    <row r="254" spans="1:33" ht="15" customHeight="1" x14ac:dyDescent="0.3">
      <c r="A254" s="2"/>
      <c r="B254" s="2"/>
      <c r="C254" s="194">
        <f t="shared" si="3"/>
        <v>248</v>
      </c>
      <c r="D254" s="211"/>
      <c r="E254" s="168"/>
      <c r="F254" s="169"/>
      <c r="G254" s="169"/>
      <c r="H254" s="170"/>
      <c r="I254" s="235" t="str">
        <f>IFERROR(VLOOKUP(H254,base!$D$17:$E$24,2,),"-")</f>
        <v>-</v>
      </c>
      <c r="J254" s="169"/>
      <c r="K254" s="169"/>
      <c r="L254" s="169"/>
      <c r="M254" s="195"/>
      <c r="N254" s="47"/>
      <c r="O254" s="47"/>
      <c r="P254" s="47"/>
      <c r="Q254" s="47"/>
      <c r="R254" s="47"/>
      <c r="S254" s="47"/>
      <c r="AA254" s="2"/>
      <c r="AB254" s="2"/>
      <c r="AC254" s="2"/>
      <c r="AD254" s="2"/>
      <c r="AE254" s="2"/>
      <c r="AF254" s="2"/>
      <c r="AG254" s="2"/>
    </row>
    <row r="255" spans="1:33" ht="15" customHeight="1" x14ac:dyDescent="0.3">
      <c r="A255" s="2"/>
      <c r="B255" s="2"/>
      <c r="C255" s="194">
        <f t="shared" si="3"/>
        <v>249</v>
      </c>
      <c r="D255" s="211"/>
      <c r="E255" s="168"/>
      <c r="F255" s="169"/>
      <c r="G255" s="169"/>
      <c r="H255" s="170"/>
      <c r="I255" s="235" t="str">
        <f>IFERROR(VLOOKUP(H255,base!$D$17:$E$24,2,),"-")</f>
        <v>-</v>
      </c>
      <c r="J255" s="169"/>
      <c r="K255" s="169"/>
      <c r="L255" s="169"/>
      <c r="M255" s="195"/>
      <c r="N255" s="47"/>
      <c r="O255" s="47"/>
      <c r="P255" s="47"/>
      <c r="Q255" s="47"/>
      <c r="R255" s="47"/>
      <c r="S255" s="47"/>
      <c r="AA255" s="2"/>
      <c r="AB255" s="2"/>
      <c r="AC255" s="2"/>
      <c r="AD255" s="2"/>
      <c r="AE255" s="2"/>
      <c r="AF255" s="2"/>
      <c r="AG255" s="2"/>
    </row>
    <row r="256" spans="1:33" ht="15" customHeight="1" x14ac:dyDescent="0.3">
      <c r="A256" s="2"/>
      <c r="B256" s="2"/>
      <c r="C256" s="194">
        <f t="shared" si="3"/>
        <v>250</v>
      </c>
      <c r="D256" s="211"/>
      <c r="E256" s="168"/>
      <c r="F256" s="169"/>
      <c r="G256" s="169"/>
      <c r="H256" s="170"/>
      <c r="I256" s="235" t="str">
        <f>IFERROR(VLOOKUP(H256,base!$D$17:$E$24,2,),"-")</f>
        <v>-</v>
      </c>
      <c r="J256" s="169"/>
      <c r="K256" s="169"/>
      <c r="L256" s="169"/>
      <c r="M256" s="195"/>
      <c r="N256" s="47"/>
      <c r="O256" s="47"/>
      <c r="P256" s="47"/>
      <c r="Q256" s="47"/>
      <c r="R256" s="47"/>
      <c r="S256" s="47"/>
      <c r="AA256" s="2"/>
      <c r="AB256" s="2"/>
      <c r="AC256" s="2"/>
      <c r="AD256" s="2"/>
      <c r="AE256" s="2"/>
      <c r="AF256" s="2"/>
      <c r="AG256" s="2"/>
    </row>
    <row r="257" spans="1:33" ht="15" customHeight="1" x14ac:dyDescent="0.3">
      <c r="A257" s="2"/>
      <c r="B257" s="2"/>
      <c r="C257" s="194">
        <f t="shared" si="3"/>
        <v>251</v>
      </c>
      <c r="D257" s="211"/>
      <c r="E257" s="168"/>
      <c r="F257" s="169"/>
      <c r="G257" s="169"/>
      <c r="H257" s="170"/>
      <c r="I257" s="235" t="str">
        <f>IFERROR(VLOOKUP(H257,base!$D$17:$E$24,2,),"-")</f>
        <v>-</v>
      </c>
      <c r="J257" s="169"/>
      <c r="K257" s="169"/>
      <c r="L257" s="169"/>
      <c r="M257" s="195"/>
      <c r="N257" s="47"/>
      <c r="O257" s="47"/>
      <c r="P257" s="47"/>
      <c r="Q257" s="47"/>
      <c r="R257" s="47"/>
      <c r="S257" s="47"/>
      <c r="AA257" s="2"/>
      <c r="AB257" s="2"/>
      <c r="AC257" s="2"/>
      <c r="AD257" s="2"/>
      <c r="AE257" s="2"/>
      <c r="AF257" s="2"/>
      <c r="AG257" s="2"/>
    </row>
    <row r="258" spans="1:33" ht="15" customHeight="1" x14ac:dyDescent="0.3">
      <c r="A258" s="2"/>
      <c r="B258" s="2"/>
      <c r="C258" s="194">
        <f t="shared" si="3"/>
        <v>252</v>
      </c>
      <c r="D258" s="211"/>
      <c r="E258" s="168"/>
      <c r="F258" s="169"/>
      <c r="G258" s="169"/>
      <c r="H258" s="170"/>
      <c r="I258" s="235" t="str">
        <f>IFERROR(VLOOKUP(H258,base!$D$17:$E$24,2,),"-")</f>
        <v>-</v>
      </c>
      <c r="J258" s="169"/>
      <c r="K258" s="169"/>
      <c r="L258" s="169"/>
      <c r="M258" s="195"/>
      <c r="N258" s="47"/>
      <c r="O258" s="47"/>
      <c r="P258" s="47"/>
      <c r="Q258" s="47"/>
      <c r="R258" s="47"/>
      <c r="S258" s="47"/>
      <c r="AA258" s="2"/>
      <c r="AB258" s="2"/>
      <c r="AC258" s="2"/>
      <c r="AD258" s="2"/>
      <c r="AE258" s="2"/>
      <c r="AF258" s="2"/>
      <c r="AG258" s="2"/>
    </row>
    <row r="259" spans="1:33" ht="15" customHeight="1" x14ac:dyDescent="0.3">
      <c r="A259" s="2"/>
      <c r="B259" s="2"/>
      <c r="C259" s="194">
        <f t="shared" si="3"/>
        <v>253</v>
      </c>
      <c r="D259" s="211"/>
      <c r="E259" s="168"/>
      <c r="F259" s="169"/>
      <c r="G259" s="169"/>
      <c r="H259" s="170"/>
      <c r="I259" s="235" t="str">
        <f>IFERROR(VLOOKUP(H259,base!$D$17:$E$24,2,),"-")</f>
        <v>-</v>
      </c>
      <c r="J259" s="169"/>
      <c r="K259" s="169"/>
      <c r="L259" s="169"/>
      <c r="M259" s="195"/>
      <c r="N259" s="47"/>
      <c r="O259" s="47"/>
      <c r="P259" s="47"/>
      <c r="Q259" s="47"/>
      <c r="R259" s="47"/>
      <c r="S259" s="47"/>
      <c r="AA259" s="2"/>
      <c r="AB259" s="2"/>
      <c r="AC259" s="2"/>
      <c r="AD259" s="2"/>
      <c r="AE259" s="2"/>
      <c r="AF259" s="2"/>
      <c r="AG259" s="2"/>
    </row>
    <row r="260" spans="1:33" ht="15" customHeight="1" x14ac:dyDescent="0.3">
      <c r="A260" s="2"/>
      <c r="B260" s="2"/>
      <c r="C260" s="194">
        <f t="shared" si="3"/>
        <v>254</v>
      </c>
      <c r="D260" s="211"/>
      <c r="E260" s="168"/>
      <c r="F260" s="169"/>
      <c r="G260" s="169"/>
      <c r="H260" s="170"/>
      <c r="I260" s="235" t="str">
        <f>IFERROR(VLOOKUP(H260,base!$D$17:$E$24,2,),"-")</f>
        <v>-</v>
      </c>
      <c r="J260" s="169"/>
      <c r="K260" s="169"/>
      <c r="L260" s="169"/>
      <c r="M260" s="195"/>
      <c r="N260" s="47"/>
      <c r="O260" s="47"/>
      <c r="P260" s="47"/>
      <c r="Q260" s="47"/>
      <c r="R260" s="47"/>
      <c r="S260" s="47"/>
      <c r="AA260" s="2"/>
      <c r="AB260" s="2"/>
      <c r="AC260" s="2"/>
      <c r="AD260" s="2"/>
      <c r="AE260" s="2"/>
      <c r="AF260" s="2"/>
      <c r="AG260" s="2"/>
    </row>
    <row r="261" spans="1:33" ht="15" customHeight="1" x14ac:dyDescent="0.3">
      <c r="A261" s="2"/>
      <c r="B261" s="2"/>
      <c r="C261" s="194">
        <f t="shared" si="3"/>
        <v>255</v>
      </c>
      <c r="D261" s="211"/>
      <c r="E261" s="168"/>
      <c r="F261" s="169"/>
      <c r="G261" s="169"/>
      <c r="H261" s="170"/>
      <c r="I261" s="235" t="str">
        <f>IFERROR(VLOOKUP(H261,base!$D$17:$E$24,2,),"-")</f>
        <v>-</v>
      </c>
      <c r="J261" s="169"/>
      <c r="K261" s="169"/>
      <c r="L261" s="169"/>
      <c r="M261" s="195"/>
      <c r="N261" s="47"/>
      <c r="O261" s="47"/>
      <c r="P261" s="47"/>
      <c r="Q261" s="47"/>
      <c r="R261" s="47"/>
      <c r="S261" s="47"/>
      <c r="AA261" s="2"/>
      <c r="AB261" s="2"/>
      <c r="AC261" s="2"/>
      <c r="AD261" s="2"/>
      <c r="AE261" s="2"/>
      <c r="AF261" s="2"/>
      <c r="AG261" s="2"/>
    </row>
    <row r="262" spans="1:33" ht="15" customHeight="1" x14ac:dyDescent="0.3">
      <c r="A262" s="2"/>
      <c r="B262" s="2"/>
      <c r="C262" s="194">
        <f t="shared" si="3"/>
        <v>256</v>
      </c>
      <c r="D262" s="211"/>
      <c r="E262" s="168"/>
      <c r="F262" s="169"/>
      <c r="G262" s="169"/>
      <c r="H262" s="170"/>
      <c r="I262" s="235" t="str">
        <f>IFERROR(VLOOKUP(H262,base!$D$17:$E$24,2,),"-")</f>
        <v>-</v>
      </c>
      <c r="J262" s="169"/>
      <c r="K262" s="169"/>
      <c r="L262" s="169"/>
      <c r="M262" s="195"/>
      <c r="N262" s="47"/>
      <c r="O262" s="47"/>
      <c r="P262" s="47"/>
      <c r="Q262" s="47"/>
      <c r="R262" s="47"/>
      <c r="S262" s="47"/>
      <c r="AA262" s="2"/>
      <c r="AB262" s="2"/>
      <c r="AC262" s="2"/>
      <c r="AD262" s="2"/>
      <c r="AE262" s="2"/>
      <c r="AF262" s="2"/>
      <c r="AG262" s="2"/>
    </row>
    <row r="263" spans="1:33" ht="15" customHeight="1" x14ac:dyDescent="0.3">
      <c r="A263" s="2"/>
      <c r="B263" s="2"/>
      <c r="C263" s="194">
        <f t="shared" si="3"/>
        <v>257</v>
      </c>
      <c r="D263" s="211"/>
      <c r="E263" s="168"/>
      <c r="F263" s="169"/>
      <c r="G263" s="169"/>
      <c r="H263" s="170"/>
      <c r="I263" s="235" t="str">
        <f>IFERROR(VLOOKUP(H263,base!$D$17:$E$24,2,),"-")</f>
        <v>-</v>
      </c>
      <c r="J263" s="169"/>
      <c r="K263" s="169"/>
      <c r="L263" s="169"/>
      <c r="M263" s="195"/>
      <c r="N263" s="47"/>
      <c r="O263" s="47"/>
      <c r="P263" s="47"/>
      <c r="Q263" s="47"/>
      <c r="R263" s="47"/>
      <c r="S263" s="47"/>
      <c r="AA263" s="2"/>
      <c r="AB263" s="2"/>
      <c r="AC263" s="2"/>
      <c r="AD263" s="2"/>
      <c r="AE263" s="2"/>
      <c r="AF263" s="2"/>
      <c r="AG263" s="2"/>
    </row>
    <row r="264" spans="1:33" ht="15" customHeight="1" x14ac:dyDescent="0.3">
      <c r="A264" s="2"/>
      <c r="B264" s="2"/>
      <c r="C264" s="194">
        <f t="shared" ref="C264:C327" si="4">C263+1</f>
        <v>258</v>
      </c>
      <c r="D264" s="211"/>
      <c r="E264" s="168"/>
      <c r="F264" s="169"/>
      <c r="G264" s="169"/>
      <c r="H264" s="170"/>
      <c r="I264" s="235" t="str">
        <f>IFERROR(VLOOKUP(H264,base!$D$17:$E$24,2,),"-")</f>
        <v>-</v>
      </c>
      <c r="J264" s="169"/>
      <c r="K264" s="169"/>
      <c r="L264" s="169"/>
      <c r="M264" s="195"/>
      <c r="N264" s="47"/>
      <c r="O264" s="47"/>
      <c r="P264" s="47"/>
      <c r="Q264" s="47"/>
      <c r="R264" s="47"/>
      <c r="S264" s="47"/>
      <c r="AA264" s="2"/>
      <c r="AB264" s="2"/>
      <c r="AC264" s="2"/>
      <c r="AD264" s="2"/>
      <c r="AE264" s="2"/>
      <c r="AF264" s="2"/>
      <c r="AG264" s="2"/>
    </row>
    <row r="265" spans="1:33" ht="15" customHeight="1" x14ac:dyDescent="0.3">
      <c r="A265" s="2"/>
      <c r="B265" s="2"/>
      <c r="C265" s="194">
        <f t="shared" si="4"/>
        <v>259</v>
      </c>
      <c r="D265" s="211"/>
      <c r="E265" s="168"/>
      <c r="F265" s="169"/>
      <c r="G265" s="169"/>
      <c r="H265" s="170"/>
      <c r="I265" s="235" t="str">
        <f>IFERROR(VLOOKUP(H265,base!$D$17:$E$24,2,),"-")</f>
        <v>-</v>
      </c>
      <c r="J265" s="169"/>
      <c r="K265" s="169"/>
      <c r="L265" s="169"/>
      <c r="M265" s="195"/>
      <c r="N265" s="47"/>
      <c r="O265" s="47"/>
      <c r="P265" s="47"/>
      <c r="Q265" s="47"/>
      <c r="R265" s="47"/>
      <c r="S265" s="47"/>
      <c r="AA265" s="2"/>
      <c r="AB265" s="2"/>
      <c r="AC265" s="2"/>
      <c r="AD265" s="2"/>
      <c r="AE265" s="2"/>
      <c r="AF265" s="2"/>
      <c r="AG265" s="2"/>
    </row>
    <row r="266" spans="1:33" ht="15" customHeight="1" x14ac:dyDescent="0.3">
      <c r="A266" s="2"/>
      <c r="B266" s="2"/>
      <c r="C266" s="194">
        <f t="shared" si="4"/>
        <v>260</v>
      </c>
      <c r="D266" s="211"/>
      <c r="E266" s="168"/>
      <c r="F266" s="169"/>
      <c r="G266" s="169"/>
      <c r="H266" s="170"/>
      <c r="I266" s="235" t="str">
        <f>IFERROR(VLOOKUP(H266,base!$D$17:$E$24,2,),"-")</f>
        <v>-</v>
      </c>
      <c r="J266" s="169"/>
      <c r="K266" s="169"/>
      <c r="L266" s="169"/>
      <c r="M266" s="195"/>
      <c r="N266" s="47"/>
      <c r="O266" s="47"/>
      <c r="P266" s="47"/>
      <c r="Q266" s="47"/>
      <c r="R266" s="47"/>
      <c r="S266" s="47"/>
      <c r="AA266" s="2"/>
      <c r="AB266" s="2"/>
      <c r="AC266" s="2"/>
      <c r="AD266" s="2"/>
      <c r="AE266" s="2"/>
      <c r="AF266" s="2"/>
      <c r="AG266" s="2"/>
    </row>
    <row r="267" spans="1:33" ht="15" customHeight="1" x14ac:dyDescent="0.3">
      <c r="A267" s="2"/>
      <c r="B267" s="2"/>
      <c r="C267" s="194">
        <f t="shared" si="4"/>
        <v>261</v>
      </c>
      <c r="D267" s="211"/>
      <c r="E267" s="168"/>
      <c r="F267" s="169"/>
      <c r="G267" s="169"/>
      <c r="H267" s="170"/>
      <c r="I267" s="235" t="str">
        <f>IFERROR(VLOOKUP(H267,base!$D$17:$E$24,2,),"-")</f>
        <v>-</v>
      </c>
      <c r="J267" s="169"/>
      <c r="K267" s="169"/>
      <c r="L267" s="169"/>
      <c r="M267" s="195"/>
      <c r="N267" s="47"/>
      <c r="O267" s="47"/>
      <c r="P267" s="47"/>
      <c r="Q267" s="47"/>
      <c r="R267" s="47"/>
      <c r="S267" s="47"/>
      <c r="AA267" s="2"/>
      <c r="AB267" s="2"/>
      <c r="AC267" s="2"/>
      <c r="AD267" s="2"/>
      <c r="AE267" s="2"/>
      <c r="AF267" s="2"/>
      <c r="AG267" s="2"/>
    </row>
    <row r="268" spans="1:33" ht="15" customHeight="1" x14ac:dyDescent="0.3">
      <c r="A268" s="2"/>
      <c r="B268" s="2"/>
      <c r="C268" s="194">
        <f t="shared" si="4"/>
        <v>262</v>
      </c>
      <c r="D268" s="211"/>
      <c r="E268" s="168"/>
      <c r="F268" s="169"/>
      <c r="G268" s="169"/>
      <c r="H268" s="170"/>
      <c r="I268" s="235" t="str">
        <f>IFERROR(VLOOKUP(H268,base!$D$17:$E$24,2,),"-")</f>
        <v>-</v>
      </c>
      <c r="J268" s="169"/>
      <c r="K268" s="169"/>
      <c r="L268" s="169"/>
      <c r="M268" s="195"/>
      <c r="N268" s="47"/>
      <c r="O268" s="47"/>
      <c r="P268" s="47"/>
      <c r="Q268" s="47"/>
      <c r="R268" s="47"/>
      <c r="S268" s="47"/>
      <c r="AA268" s="2"/>
      <c r="AB268" s="2"/>
      <c r="AC268" s="2"/>
      <c r="AD268" s="2"/>
      <c r="AE268" s="2"/>
      <c r="AF268" s="2"/>
      <c r="AG268" s="2"/>
    </row>
    <row r="269" spans="1:33" ht="15" customHeight="1" x14ac:dyDescent="0.3">
      <c r="A269" s="2"/>
      <c r="B269" s="2"/>
      <c r="C269" s="194">
        <f t="shared" si="4"/>
        <v>263</v>
      </c>
      <c r="D269" s="211"/>
      <c r="E269" s="168"/>
      <c r="F269" s="169"/>
      <c r="G269" s="169"/>
      <c r="H269" s="170"/>
      <c r="I269" s="235" t="str">
        <f>IFERROR(VLOOKUP(H269,base!$D$17:$E$24,2,),"-")</f>
        <v>-</v>
      </c>
      <c r="J269" s="169"/>
      <c r="K269" s="169"/>
      <c r="L269" s="169"/>
      <c r="M269" s="195"/>
      <c r="N269" s="47"/>
      <c r="O269" s="47"/>
      <c r="P269" s="47"/>
      <c r="Q269" s="47"/>
      <c r="R269" s="47"/>
      <c r="S269" s="47"/>
      <c r="AA269" s="2"/>
      <c r="AB269" s="2"/>
      <c r="AC269" s="2"/>
      <c r="AD269" s="2"/>
      <c r="AE269" s="2"/>
      <c r="AF269" s="2"/>
      <c r="AG269" s="2"/>
    </row>
    <row r="270" spans="1:33" ht="15" customHeight="1" x14ac:dyDescent="0.3">
      <c r="A270" s="2"/>
      <c r="B270" s="2"/>
      <c r="C270" s="194">
        <f t="shared" si="4"/>
        <v>264</v>
      </c>
      <c r="D270" s="211"/>
      <c r="E270" s="168"/>
      <c r="F270" s="169"/>
      <c r="G270" s="169"/>
      <c r="H270" s="170"/>
      <c r="I270" s="235" t="str">
        <f>IFERROR(VLOOKUP(H270,base!$D$17:$E$24,2,),"-")</f>
        <v>-</v>
      </c>
      <c r="J270" s="169"/>
      <c r="K270" s="169"/>
      <c r="L270" s="169"/>
      <c r="M270" s="195"/>
      <c r="N270" s="47"/>
      <c r="O270" s="47"/>
      <c r="P270" s="47"/>
      <c r="Q270" s="47"/>
      <c r="R270" s="47"/>
      <c r="S270" s="47"/>
      <c r="AA270" s="2"/>
      <c r="AB270" s="2"/>
      <c r="AC270" s="2"/>
      <c r="AD270" s="2"/>
      <c r="AE270" s="2"/>
      <c r="AF270" s="2"/>
      <c r="AG270" s="2"/>
    </row>
    <row r="271" spans="1:33" ht="15" customHeight="1" x14ac:dyDescent="0.3">
      <c r="A271" s="2"/>
      <c r="B271" s="2"/>
      <c r="C271" s="194">
        <f t="shared" si="4"/>
        <v>265</v>
      </c>
      <c r="D271" s="211"/>
      <c r="E271" s="168"/>
      <c r="F271" s="169"/>
      <c r="G271" s="169"/>
      <c r="H271" s="170"/>
      <c r="I271" s="235" t="str">
        <f>IFERROR(VLOOKUP(H271,base!$D$17:$E$24,2,),"-")</f>
        <v>-</v>
      </c>
      <c r="J271" s="169"/>
      <c r="K271" s="169"/>
      <c r="L271" s="169"/>
      <c r="M271" s="195"/>
      <c r="N271" s="47"/>
      <c r="O271" s="47"/>
      <c r="P271" s="47"/>
      <c r="Q271" s="47"/>
      <c r="R271" s="47"/>
      <c r="S271" s="47"/>
      <c r="AA271" s="2"/>
      <c r="AB271" s="2"/>
      <c r="AC271" s="2"/>
      <c r="AD271" s="2"/>
      <c r="AE271" s="2"/>
      <c r="AF271" s="2"/>
      <c r="AG271" s="2"/>
    </row>
    <row r="272" spans="1:33" ht="15" customHeight="1" x14ac:dyDescent="0.3">
      <c r="A272" s="2"/>
      <c r="B272" s="2"/>
      <c r="C272" s="194">
        <f t="shared" si="4"/>
        <v>266</v>
      </c>
      <c r="D272" s="211"/>
      <c r="E272" s="168"/>
      <c r="F272" s="169"/>
      <c r="G272" s="169"/>
      <c r="H272" s="170"/>
      <c r="I272" s="235" t="str">
        <f>IFERROR(VLOOKUP(H272,base!$D$17:$E$24,2,),"-")</f>
        <v>-</v>
      </c>
      <c r="J272" s="169"/>
      <c r="K272" s="169"/>
      <c r="L272" s="169"/>
      <c r="M272" s="195"/>
      <c r="N272" s="47"/>
      <c r="O272" s="47"/>
      <c r="P272" s="47"/>
      <c r="Q272" s="47"/>
      <c r="R272" s="47"/>
      <c r="S272" s="47"/>
      <c r="AA272" s="2"/>
      <c r="AB272" s="2"/>
      <c r="AC272" s="2"/>
      <c r="AD272" s="2"/>
      <c r="AE272" s="2"/>
      <c r="AF272" s="2"/>
      <c r="AG272" s="2"/>
    </row>
    <row r="273" spans="1:33" ht="15" customHeight="1" x14ac:dyDescent="0.3">
      <c r="A273" s="2"/>
      <c r="B273" s="2"/>
      <c r="C273" s="194">
        <f t="shared" si="4"/>
        <v>267</v>
      </c>
      <c r="D273" s="211"/>
      <c r="E273" s="168"/>
      <c r="F273" s="169"/>
      <c r="G273" s="169"/>
      <c r="H273" s="170"/>
      <c r="I273" s="235" t="str">
        <f>IFERROR(VLOOKUP(H273,base!$D$17:$E$24,2,),"-")</f>
        <v>-</v>
      </c>
      <c r="J273" s="169"/>
      <c r="K273" s="169"/>
      <c r="L273" s="169"/>
      <c r="M273" s="195"/>
      <c r="N273" s="47"/>
      <c r="O273" s="47"/>
      <c r="P273" s="47"/>
      <c r="Q273" s="47"/>
      <c r="R273" s="47"/>
      <c r="S273" s="47"/>
      <c r="AA273" s="2"/>
      <c r="AB273" s="2"/>
      <c r="AC273" s="2"/>
      <c r="AD273" s="2"/>
      <c r="AE273" s="2"/>
      <c r="AF273" s="2"/>
      <c r="AG273" s="2"/>
    </row>
    <row r="274" spans="1:33" ht="15" customHeight="1" x14ac:dyDescent="0.3">
      <c r="A274" s="2"/>
      <c r="B274" s="2"/>
      <c r="C274" s="194">
        <f t="shared" si="4"/>
        <v>268</v>
      </c>
      <c r="D274" s="211"/>
      <c r="E274" s="168"/>
      <c r="F274" s="169"/>
      <c r="G274" s="169"/>
      <c r="H274" s="170"/>
      <c r="I274" s="235" t="str">
        <f>IFERROR(VLOOKUP(H274,base!$D$17:$E$24,2,),"-")</f>
        <v>-</v>
      </c>
      <c r="J274" s="169"/>
      <c r="K274" s="169"/>
      <c r="L274" s="169"/>
      <c r="M274" s="195"/>
      <c r="N274" s="47"/>
      <c r="O274" s="47"/>
      <c r="P274" s="47"/>
      <c r="Q274" s="47"/>
      <c r="R274" s="47"/>
      <c r="S274" s="47"/>
      <c r="AA274" s="2"/>
      <c r="AB274" s="2"/>
      <c r="AC274" s="2"/>
      <c r="AD274" s="2"/>
      <c r="AE274" s="2"/>
      <c r="AF274" s="2"/>
      <c r="AG274" s="2"/>
    </row>
    <row r="275" spans="1:33" ht="15" customHeight="1" x14ac:dyDescent="0.3">
      <c r="A275" s="2"/>
      <c r="B275" s="2"/>
      <c r="C275" s="194">
        <f t="shared" si="4"/>
        <v>269</v>
      </c>
      <c r="D275" s="211"/>
      <c r="E275" s="168"/>
      <c r="F275" s="169"/>
      <c r="G275" s="169"/>
      <c r="H275" s="170"/>
      <c r="I275" s="235" t="str">
        <f>IFERROR(VLOOKUP(H275,base!$D$17:$E$24,2,),"-")</f>
        <v>-</v>
      </c>
      <c r="J275" s="169"/>
      <c r="K275" s="169"/>
      <c r="L275" s="169"/>
      <c r="M275" s="195"/>
      <c r="N275" s="47"/>
      <c r="O275" s="47"/>
      <c r="P275" s="47"/>
      <c r="Q275" s="47"/>
      <c r="R275" s="47"/>
      <c r="S275" s="47"/>
      <c r="AA275" s="2"/>
      <c r="AB275" s="2"/>
      <c r="AC275" s="2"/>
      <c r="AD275" s="2"/>
      <c r="AE275" s="2"/>
      <c r="AF275" s="2"/>
      <c r="AG275" s="2"/>
    </row>
    <row r="276" spans="1:33" ht="15" customHeight="1" x14ac:dyDescent="0.3">
      <c r="A276" s="2"/>
      <c r="B276" s="2"/>
      <c r="C276" s="194">
        <f t="shared" si="4"/>
        <v>270</v>
      </c>
      <c r="D276" s="211"/>
      <c r="E276" s="168"/>
      <c r="F276" s="169"/>
      <c r="G276" s="169"/>
      <c r="H276" s="170"/>
      <c r="I276" s="235" t="str">
        <f>IFERROR(VLOOKUP(H276,base!$D$17:$E$24,2,),"-")</f>
        <v>-</v>
      </c>
      <c r="J276" s="169"/>
      <c r="K276" s="169"/>
      <c r="L276" s="169"/>
      <c r="M276" s="195"/>
      <c r="N276" s="47"/>
      <c r="O276" s="47"/>
      <c r="P276" s="47"/>
      <c r="Q276" s="47"/>
      <c r="R276" s="47"/>
      <c r="S276" s="47"/>
      <c r="AA276" s="2"/>
      <c r="AB276" s="2"/>
      <c r="AC276" s="2"/>
      <c r="AD276" s="2"/>
      <c r="AE276" s="2"/>
      <c r="AF276" s="2"/>
      <c r="AG276" s="2"/>
    </row>
    <row r="277" spans="1:33" ht="15" customHeight="1" x14ac:dyDescent="0.3">
      <c r="A277" s="2"/>
      <c r="B277" s="2"/>
      <c r="C277" s="194">
        <f t="shared" si="4"/>
        <v>271</v>
      </c>
      <c r="D277" s="211"/>
      <c r="E277" s="168"/>
      <c r="F277" s="169"/>
      <c r="G277" s="169"/>
      <c r="H277" s="170"/>
      <c r="I277" s="235" t="str">
        <f>IFERROR(VLOOKUP(H277,base!$D$17:$E$24,2,),"-")</f>
        <v>-</v>
      </c>
      <c r="J277" s="169"/>
      <c r="K277" s="169"/>
      <c r="L277" s="169"/>
      <c r="M277" s="195"/>
      <c r="N277" s="47"/>
      <c r="O277" s="47"/>
      <c r="P277" s="47"/>
      <c r="Q277" s="47"/>
      <c r="R277" s="47"/>
      <c r="S277" s="47"/>
      <c r="AA277" s="2"/>
      <c r="AB277" s="2"/>
      <c r="AC277" s="2"/>
      <c r="AD277" s="2"/>
      <c r="AE277" s="2"/>
      <c r="AF277" s="2"/>
      <c r="AG277" s="2"/>
    </row>
    <row r="278" spans="1:33" ht="15" customHeight="1" x14ac:dyDescent="0.3">
      <c r="A278" s="2"/>
      <c r="B278" s="2"/>
      <c r="C278" s="194">
        <f t="shared" si="4"/>
        <v>272</v>
      </c>
      <c r="D278" s="211"/>
      <c r="E278" s="168"/>
      <c r="F278" s="169"/>
      <c r="G278" s="169"/>
      <c r="H278" s="170"/>
      <c r="I278" s="235" t="str">
        <f>IFERROR(VLOOKUP(H278,base!$D$17:$E$24,2,),"-")</f>
        <v>-</v>
      </c>
      <c r="J278" s="169"/>
      <c r="K278" s="169"/>
      <c r="L278" s="169"/>
      <c r="M278" s="195"/>
      <c r="N278" s="47"/>
      <c r="O278" s="47"/>
      <c r="P278" s="47"/>
      <c r="Q278" s="47"/>
      <c r="R278" s="47"/>
      <c r="S278" s="47"/>
      <c r="AA278" s="2"/>
      <c r="AB278" s="2"/>
      <c r="AC278" s="2"/>
      <c r="AD278" s="2"/>
      <c r="AE278" s="2"/>
      <c r="AF278" s="2"/>
      <c r="AG278" s="2"/>
    </row>
    <row r="279" spans="1:33" ht="15" customHeight="1" x14ac:dyDescent="0.3">
      <c r="A279" s="2"/>
      <c r="B279" s="2"/>
      <c r="C279" s="194">
        <f t="shared" si="4"/>
        <v>273</v>
      </c>
      <c r="D279" s="211"/>
      <c r="E279" s="168"/>
      <c r="F279" s="169"/>
      <c r="G279" s="169"/>
      <c r="H279" s="170"/>
      <c r="I279" s="235" t="str">
        <f>IFERROR(VLOOKUP(H279,base!$D$17:$E$24,2,),"-")</f>
        <v>-</v>
      </c>
      <c r="J279" s="169"/>
      <c r="K279" s="169"/>
      <c r="L279" s="169"/>
      <c r="M279" s="195"/>
      <c r="N279" s="47"/>
      <c r="O279" s="47"/>
      <c r="P279" s="47"/>
      <c r="Q279" s="47"/>
      <c r="R279" s="47"/>
      <c r="S279" s="47"/>
      <c r="AA279" s="2"/>
      <c r="AB279" s="2"/>
      <c r="AC279" s="2"/>
      <c r="AD279" s="2"/>
      <c r="AE279" s="2"/>
      <c r="AF279" s="2"/>
      <c r="AG279" s="2"/>
    </row>
    <row r="280" spans="1:33" ht="15" customHeight="1" x14ac:dyDescent="0.3">
      <c r="A280" s="2"/>
      <c r="B280" s="2"/>
      <c r="C280" s="194">
        <f t="shared" si="4"/>
        <v>274</v>
      </c>
      <c r="D280" s="211"/>
      <c r="E280" s="168"/>
      <c r="F280" s="169"/>
      <c r="G280" s="169"/>
      <c r="H280" s="170"/>
      <c r="I280" s="235" t="str">
        <f>IFERROR(VLOOKUP(H280,base!$D$17:$E$24,2,),"-")</f>
        <v>-</v>
      </c>
      <c r="J280" s="169"/>
      <c r="K280" s="169"/>
      <c r="L280" s="169"/>
      <c r="M280" s="195"/>
      <c r="N280" s="47"/>
      <c r="O280" s="47"/>
      <c r="P280" s="47"/>
      <c r="Q280" s="47"/>
      <c r="R280" s="47"/>
      <c r="S280" s="47"/>
      <c r="AA280" s="2"/>
      <c r="AB280" s="2"/>
      <c r="AC280" s="2"/>
      <c r="AD280" s="2"/>
      <c r="AE280" s="2"/>
      <c r="AF280" s="2"/>
      <c r="AG280" s="2"/>
    </row>
    <row r="281" spans="1:33" ht="15" customHeight="1" x14ac:dyDescent="0.3">
      <c r="A281" s="2"/>
      <c r="B281" s="2"/>
      <c r="C281" s="194">
        <f t="shared" si="4"/>
        <v>275</v>
      </c>
      <c r="D281" s="211"/>
      <c r="E281" s="168"/>
      <c r="F281" s="169"/>
      <c r="G281" s="169"/>
      <c r="H281" s="170"/>
      <c r="I281" s="235" t="str">
        <f>IFERROR(VLOOKUP(H281,base!$D$17:$E$24,2,),"-")</f>
        <v>-</v>
      </c>
      <c r="J281" s="169"/>
      <c r="K281" s="169"/>
      <c r="L281" s="169"/>
      <c r="M281" s="195"/>
      <c r="N281" s="47"/>
      <c r="O281" s="47"/>
      <c r="P281" s="47"/>
      <c r="Q281" s="47"/>
      <c r="R281" s="47"/>
      <c r="S281" s="47"/>
      <c r="AA281" s="2"/>
      <c r="AB281" s="2"/>
      <c r="AC281" s="2"/>
      <c r="AD281" s="2"/>
      <c r="AE281" s="2"/>
      <c r="AF281" s="2"/>
      <c r="AG281" s="2"/>
    </row>
    <row r="282" spans="1:33" ht="15" customHeight="1" x14ac:dyDescent="0.3">
      <c r="A282" s="2"/>
      <c r="B282" s="2"/>
      <c r="C282" s="194">
        <f t="shared" si="4"/>
        <v>276</v>
      </c>
      <c r="D282" s="211"/>
      <c r="E282" s="168"/>
      <c r="F282" s="169"/>
      <c r="G282" s="169"/>
      <c r="H282" s="170"/>
      <c r="I282" s="235" t="str">
        <f>IFERROR(VLOOKUP(H282,base!$D$17:$E$24,2,),"-")</f>
        <v>-</v>
      </c>
      <c r="J282" s="169"/>
      <c r="K282" s="169"/>
      <c r="L282" s="169"/>
      <c r="M282" s="195"/>
      <c r="N282" s="47"/>
      <c r="O282" s="47"/>
      <c r="P282" s="47"/>
      <c r="Q282" s="47"/>
      <c r="R282" s="47"/>
      <c r="S282" s="47"/>
      <c r="AA282" s="2"/>
      <c r="AB282" s="2"/>
      <c r="AC282" s="2"/>
      <c r="AD282" s="2"/>
      <c r="AE282" s="2"/>
      <c r="AF282" s="2"/>
      <c r="AG282" s="2"/>
    </row>
    <row r="283" spans="1:33" ht="15" customHeight="1" x14ac:dyDescent="0.3">
      <c r="A283" s="2"/>
      <c r="B283" s="2"/>
      <c r="C283" s="194">
        <f t="shared" si="4"/>
        <v>277</v>
      </c>
      <c r="D283" s="211"/>
      <c r="E283" s="168"/>
      <c r="F283" s="169"/>
      <c r="G283" s="169"/>
      <c r="H283" s="170"/>
      <c r="I283" s="235" t="str">
        <f>IFERROR(VLOOKUP(H283,base!$D$17:$E$24,2,),"-")</f>
        <v>-</v>
      </c>
      <c r="J283" s="169"/>
      <c r="K283" s="169"/>
      <c r="L283" s="169"/>
      <c r="M283" s="195"/>
      <c r="N283" s="47"/>
      <c r="O283" s="47"/>
      <c r="P283" s="47"/>
      <c r="Q283" s="47"/>
      <c r="R283" s="47"/>
      <c r="S283" s="47"/>
      <c r="AA283" s="2"/>
      <c r="AB283" s="2"/>
      <c r="AC283" s="2"/>
      <c r="AD283" s="2"/>
      <c r="AE283" s="2"/>
      <c r="AF283" s="2"/>
      <c r="AG283" s="2"/>
    </row>
    <row r="284" spans="1:33" ht="15" customHeight="1" x14ac:dyDescent="0.3">
      <c r="A284" s="2"/>
      <c r="B284" s="2"/>
      <c r="C284" s="194">
        <f t="shared" si="4"/>
        <v>278</v>
      </c>
      <c r="D284" s="211"/>
      <c r="E284" s="168"/>
      <c r="F284" s="169"/>
      <c r="G284" s="169"/>
      <c r="H284" s="170"/>
      <c r="I284" s="235" t="str">
        <f>IFERROR(VLOOKUP(H284,base!$D$17:$E$24,2,),"-")</f>
        <v>-</v>
      </c>
      <c r="J284" s="169"/>
      <c r="K284" s="169"/>
      <c r="L284" s="169"/>
      <c r="M284" s="195"/>
      <c r="N284" s="47"/>
      <c r="O284" s="47"/>
      <c r="P284" s="47"/>
      <c r="Q284" s="47"/>
      <c r="R284" s="47"/>
      <c r="S284" s="47"/>
      <c r="AA284" s="2"/>
      <c r="AB284" s="2"/>
      <c r="AC284" s="2"/>
      <c r="AD284" s="2"/>
      <c r="AE284" s="2"/>
      <c r="AF284" s="2"/>
      <c r="AG284" s="2"/>
    </row>
    <row r="285" spans="1:33" ht="15" customHeight="1" x14ac:dyDescent="0.3">
      <c r="A285" s="2"/>
      <c r="B285" s="2"/>
      <c r="C285" s="194">
        <f t="shared" si="4"/>
        <v>279</v>
      </c>
      <c r="D285" s="211"/>
      <c r="E285" s="168"/>
      <c r="F285" s="169"/>
      <c r="G285" s="169"/>
      <c r="H285" s="170"/>
      <c r="I285" s="235" t="str">
        <f>IFERROR(VLOOKUP(H285,base!$D$17:$E$24,2,),"-")</f>
        <v>-</v>
      </c>
      <c r="J285" s="169"/>
      <c r="K285" s="169"/>
      <c r="L285" s="169"/>
      <c r="M285" s="195"/>
      <c r="N285" s="47"/>
      <c r="O285" s="47"/>
      <c r="P285" s="47"/>
      <c r="Q285" s="47"/>
      <c r="R285" s="47"/>
      <c r="S285" s="47"/>
      <c r="AA285" s="2"/>
      <c r="AB285" s="2"/>
      <c r="AC285" s="2"/>
      <c r="AD285" s="2"/>
      <c r="AE285" s="2"/>
      <c r="AF285" s="2"/>
      <c r="AG285" s="2"/>
    </row>
    <row r="286" spans="1:33" ht="15" customHeight="1" x14ac:dyDescent="0.3">
      <c r="A286" s="2"/>
      <c r="B286" s="2"/>
      <c r="C286" s="194">
        <f t="shared" si="4"/>
        <v>280</v>
      </c>
      <c r="D286" s="211"/>
      <c r="E286" s="168"/>
      <c r="F286" s="169"/>
      <c r="G286" s="169"/>
      <c r="H286" s="170"/>
      <c r="I286" s="235" t="str">
        <f>IFERROR(VLOOKUP(H286,base!$D$17:$E$24,2,),"-")</f>
        <v>-</v>
      </c>
      <c r="J286" s="169"/>
      <c r="K286" s="169"/>
      <c r="L286" s="169"/>
      <c r="M286" s="195"/>
      <c r="N286" s="47"/>
      <c r="O286" s="47"/>
      <c r="P286" s="47"/>
      <c r="Q286" s="47"/>
      <c r="R286" s="47"/>
      <c r="S286" s="47"/>
      <c r="AA286" s="2"/>
      <c r="AB286" s="2"/>
      <c r="AC286" s="2"/>
      <c r="AD286" s="2"/>
      <c r="AE286" s="2"/>
      <c r="AF286" s="2"/>
      <c r="AG286" s="2"/>
    </row>
    <row r="287" spans="1:33" ht="15" customHeight="1" x14ac:dyDescent="0.3">
      <c r="A287" s="2"/>
      <c r="B287" s="2"/>
      <c r="C287" s="194">
        <f t="shared" si="4"/>
        <v>281</v>
      </c>
      <c r="D287" s="211"/>
      <c r="E287" s="168"/>
      <c r="F287" s="169"/>
      <c r="G287" s="169"/>
      <c r="H287" s="170"/>
      <c r="I287" s="235" t="str">
        <f>IFERROR(VLOOKUP(H287,base!$D$17:$E$24,2,),"-")</f>
        <v>-</v>
      </c>
      <c r="J287" s="169"/>
      <c r="K287" s="169"/>
      <c r="L287" s="169"/>
      <c r="M287" s="195"/>
      <c r="N287" s="47"/>
      <c r="O287" s="47"/>
      <c r="P287" s="47"/>
      <c r="Q287" s="47"/>
      <c r="R287" s="47"/>
      <c r="S287" s="47"/>
      <c r="AA287" s="2"/>
      <c r="AB287" s="2"/>
      <c r="AC287" s="2"/>
      <c r="AD287" s="2"/>
      <c r="AE287" s="2"/>
      <c r="AF287" s="2"/>
      <c r="AG287" s="2"/>
    </row>
    <row r="288" spans="1:33" ht="15" customHeight="1" x14ac:dyDescent="0.3">
      <c r="A288" s="2"/>
      <c r="B288" s="2"/>
      <c r="C288" s="194">
        <f t="shared" si="4"/>
        <v>282</v>
      </c>
      <c r="D288" s="211"/>
      <c r="E288" s="168"/>
      <c r="F288" s="169"/>
      <c r="G288" s="169"/>
      <c r="H288" s="170"/>
      <c r="I288" s="235" t="str">
        <f>IFERROR(VLOOKUP(H288,base!$D$17:$E$24,2,),"-")</f>
        <v>-</v>
      </c>
      <c r="J288" s="169"/>
      <c r="K288" s="169"/>
      <c r="L288" s="169"/>
      <c r="M288" s="195"/>
      <c r="N288" s="47"/>
      <c r="O288" s="47"/>
      <c r="P288" s="47"/>
      <c r="Q288" s="47"/>
      <c r="R288" s="47"/>
      <c r="S288" s="47"/>
      <c r="AA288" s="2"/>
      <c r="AB288" s="2"/>
      <c r="AC288" s="2"/>
      <c r="AD288" s="2"/>
      <c r="AE288" s="2"/>
      <c r="AF288" s="2"/>
      <c r="AG288" s="2"/>
    </row>
    <row r="289" spans="1:33" ht="15" customHeight="1" x14ac:dyDescent="0.3">
      <c r="A289" s="2"/>
      <c r="B289" s="2"/>
      <c r="C289" s="194">
        <f t="shared" si="4"/>
        <v>283</v>
      </c>
      <c r="D289" s="211"/>
      <c r="E289" s="168"/>
      <c r="F289" s="169"/>
      <c r="G289" s="169"/>
      <c r="H289" s="170"/>
      <c r="I289" s="235" t="str">
        <f>IFERROR(VLOOKUP(H289,base!$D$17:$E$24,2,),"-")</f>
        <v>-</v>
      </c>
      <c r="J289" s="169"/>
      <c r="K289" s="169"/>
      <c r="L289" s="169"/>
      <c r="M289" s="195"/>
      <c r="N289" s="47"/>
      <c r="O289" s="47"/>
      <c r="P289" s="47"/>
      <c r="Q289" s="47"/>
      <c r="R289" s="47"/>
      <c r="S289" s="47"/>
      <c r="AA289" s="2"/>
      <c r="AB289" s="2"/>
      <c r="AC289" s="2"/>
      <c r="AD289" s="2"/>
      <c r="AE289" s="2"/>
      <c r="AF289" s="2"/>
      <c r="AG289" s="2"/>
    </row>
    <row r="290" spans="1:33" ht="15" customHeight="1" x14ac:dyDescent="0.3">
      <c r="A290" s="2"/>
      <c r="B290" s="2"/>
      <c r="C290" s="194">
        <f t="shared" si="4"/>
        <v>284</v>
      </c>
      <c r="D290" s="211"/>
      <c r="E290" s="168"/>
      <c r="F290" s="169"/>
      <c r="G290" s="169"/>
      <c r="H290" s="170"/>
      <c r="I290" s="235" t="str">
        <f>IFERROR(VLOOKUP(H290,base!$D$17:$E$24,2,),"-")</f>
        <v>-</v>
      </c>
      <c r="J290" s="169"/>
      <c r="K290" s="169"/>
      <c r="L290" s="169"/>
      <c r="M290" s="195"/>
      <c r="N290" s="47"/>
      <c r="O290" s="47"/>
      <c r="P290" s="47"/>
      <c r="Q290" s="47"/>
      <c r="R290" s="47"/>
      <c r="S290" s="47"/>
      <c r="AA290" s="2"/>
      <c r="AB290" s="2"/>
      <c r="AC290" s="2"/>
      <c r="AD290" s="2"/>
      <c r="AE290" s="2"/>
      <c r="AF290" s="2"/>
      <c r="AG290" s="2"/>
    </row>
    <row r="291" spans="1:33" ht="15" customHeight="1" x14ac:dyDescent="0.3">
      <c r="A291" s="2"/>
      <c r="B291" s="2"/>
      <c r="C291" s="194">
        <f t="shared" si="4"/>
        <v>285</v>
      </c>
      <c r="D291" s="211"/>
      <c r="E291" s="168"/>
      <c r="F291" s="169"/>
      <c r="G291" s="169"/>
      <c r="H291" s="170"/>
      <c r="I291" s="235" t="str">
        <f>IFERROR(VLOOKUP(H291,base!$D$17:$E$24,2,),"-")</f>
        <v>-</v>
      </c>
      <c r="J291" s="169"/>
      <c r="K291" s="169"/>
      <c r="L291" s="169"/>
      <c r="M291" s="195"/>
      <c r="N291" s="47"/>
      <c r="O291" s="47"/>
      <c r="P291" s="47"/>
      <c r="Q291" s="47"/>
      <c r="R291" s="47"/>
      <c r="S291" s="47"/>
      <c r="AA291" s="2"/>
      <c r="AB291" s="2"/>
      <c r="AC291" s="2"/>
      <c r="AD291" s="2"/>
      <c r="AE291" s="2"/>
      <c r="AF291" s="2"/>
      <c r="AG291" s="2"/>
    </row>
    <row r="292" spans="1:33" ht="15" customHeight="1" x14ac:dyDescent="0.3">
      <c r="A292" s="2"/>
      <c r="B292" s="2"/>
      <c r="C292" s="194">
        <f t="shared" si="4"/>
        <v>286</v>
      </c>
      <c r="D292" s="211"/>
      <c r="E292" s="168"/>
      <c r="F292" s="169"/>
      <c r="G292" s="169"/>
      <c r="H292" s="170"/>
      <c r="I292" s="235" t="str">
        <f>IFERROR(VLOOKUP(H292,base!$D$17:$E$24,2,),"-")</f>
        <v>-</v>
      </c>
      <c r="J292" s="169"/>
      <c r="K292" s="169"/>
      <c r="L292" s="169"/>
      <c r="M292" s="195"/>
      <c r="N292" s="47"/>
      <c r="O292" s="47"/>
      <c r="P292" s="47"/>
      <c r="Q292" s="47"/>
      <c r="R292" s="47"/>
      <c r="S292" s="47"/>
      <c r="AA292" s="2"/>
      <c r="AB292" s="2"/>
      <c r="AC292" s="2"/>
      <c r="AD292" s="2"/>
      <c r="AE292" s="2"/>
      <c r="AF292" s="2"/>
      <c r="AG292" s="2"/>
    </row>
    <row r="293" spans="1:33" ht="15" customHeight="1" x14ac:dyDescent="0.3">
      <c r="A293" s="2"/>
      <c r="B293" s="2"/>
      <c r="C293" s="194">
        <f t="shared" si="4"/>
        <v>287</v>
      </c>
      <c r="D293" s="211"/>
      <c r="E293" s="168"/>
      <c r="F293" s="169"/>
      <c r="G293" s="169"/>
      <c r="H293" s="170"/>
      <c r="I293" s="235" t="str">
        <f>IFERROR(VLOOKUP(H293,base!$D$17:$E$24,2,),"-")</f>
        <v>-</v>
      </c>
      <c r="J293" s="169"/>
      <c r="K293" s="169"/>
      <c r="L293" s="169"/>
      <c r="M293" s="195"/>
      <c r="N293" s="47"/>
      <c r="O293" s="47"/>
      <c r="P293" s="47"/>
      <c r="Q293" s="47"/>
      <c r="R293" s="47"/>
      <c r="S293" s="47"/>
      <c r="AA293" s="2"/>
      <c r="AB293" s="2"/>
      <c r="AC293" s="2"/>
      <c r="AD293" s="2"/>
      <c r="AE293" s="2"/>
      <c r="AF293" s="2"/>
      <c r="AG293" s="2"/>
    </row>
    <row r="294" spans="1:33" ht="15" customHeight="1" x14ac:dyDescent="0.3">
      <c r="A294" s="2"/>
      <c r="B294" s="2"/>
      <c r="C294" s="194">
        <f t="shared" si="4"/>
        <v>288</v>
      </c>
      <c r="D294" s="211"/>
      <c r="E294" s="168"/>
      <c r="F294" s="169"/>
      <c r="G294" s="169"/>
      <c r="H294" s="170"/>
      <c r="I294" s="235" t="str">
        <f>IFERROR(VLOOKUP(H294,base!$D$17:$E$24,2,),"-")</f>
        <v>-</v>
      </c>
      <c r="J294" s="169"/>
      <c r="K294" s="169"/>
      <c r="L294" s="169"/>
      <c r="M294" s="195"/>
      <c r="N294" s="47"/>
      <c r="O294" s="47"/>
      <c r="P294" s="47"/>
      <c r="Q294" s="47"/>
      <c r="R294" s="47"/>
      <c r="S294" s="47"/>
      <c r="AA294" s="2"/>
      <c r="AB294" s="2"/>
      <c r="AC294" s="2"/>
      <c r="AD294" s="2"/>
      <c r="AE294" s="2"/>
      <c r="AF294" s="2"/>
      <c r="AG294" s="2"/>
    </row>
    <row r="295" spans="1:33" ht="15" customHeight="1" x14ac:dyDescent="0.3">
      <c r="A295" s="2"/>
      <c r="B295" s="2"/>
      <c r="C295" s="194">
        <f t="shared" si="4"/>
        <v>289</v>
      </c>
      <c r="D295" s="211"/>
      <c r="E295" s="168"/>
      <c r="F295" s="169"/>
      <c r="G295" s="169"/>
      <c r="H295" s="170"/>
      <c r="I295" s="235" t="str">
        <f>IFERROR(VLOOKUP(H295,base!$D$17:$E$24,2,),"-")</f>
        <v>-</v>
      </c>
      <c r="J295" s="169"/>
      <c r="K295" s="169"/>
      <c r="L295" s="169"/>
      <c r="M295" s="195"/>
      <c r="N295" s="47"/>
      <c r="O295" s="47"/>
      <c r="P295" s="47"/>
      <c r="Q295" s="47"/>
      <c r="R295" s="47"/>
      <c r="S295" s="47"/>
      <c r="AA295" s="2"/>
      <c r="AB295" s="2"/>
      <c r="AC295" s="2"/>
      <c r="AD295" s="2"/>
      <c r="AE295" s="2"/>
      <c r="AF295" s="2"/>
      <c r="AG295" s="2"/>
    </row>
    <row r="296" spans="1:33" ht="15" customHeight="1" x14ac:dyDescent="0.3">
      <c r="A296" s="2"/>
      <c r="B296" s="2"/>
      <c r="C296" s="194">
        <f t="shared" si="4"/>
        <v>290</v>
      </c>
      <c r="D296" s="211"/>
      <c r="E296" s="168"/>
      <c r="F296" s="169"/>
      <c r="G296" s="169"/>
      <c r="H296" s="170"/>
      <c r="I296" s="235" t="str">
        <f>IFERROR(VLOOKUP(H296,base!$D$17:$E$24,2,),"-")</f>
        <v>-</v>
      </c>
      <c r="J296" s="169"/>
      <c r="K296" s="169"/>
      <c r="L296" s="169"/>
      <c r="M296" s="195"/>
      <c r="N296" s="47"/>
      <c r="O296" s="47"/>
      <c r="P296" s="47"/>
      <c r="Q296" s="47"/>
      <c r="R296" s="47"/>
      <c r="S296" s="47"/>
      <c r="AA296" s="2"/>
      <c r="AB296" s="2"/>
      <c r="AC296" s="2"/>
      <c r="AD296" s="2"/>
      <c r="AE296" s="2"/>
      <c r="AF296" s="2"/>
      <c r="AG296" s="2"/>
    </row>
    <row r="297" spans="1:33" ht="15" customHeight="1" x14ac:dyDescent="0.3">
      <c r="A297" s="2"/>
      <c r="B297" s="2"/>
      <c r="C297" s="194">
        <f t="shared" si="4"/>
        <v>291</v>
      </c>
      <c r="D297" s="211"/>
      <c r="E297" s="168"/>
      <c r="F297" s="169"/>
      <c r="G297" s="169"/>
      <c r="H297" s="170"/>
      <c r="I297" s="235" t="str">
        <f>IFERROR(VLOOKUP(H297,base!$D$17:$E$24,2,),"-")</f>
        <v>-</v>
      </c>
      <c r="J297" s="169"/>
      <c r="K297" s="169"/>
      <c r="L297" s="169"/>
      <c r="M297" s="195"/>
      <c r="N297" s="47"/>
      <c r="O297" s="47"/>
      <c r="P297" s="47"/>
      <c r="Q297" s="47"/>
      <c r="R297" s="47"/>
      <c r="S297" s="47"/>
      <c r="AA297" s="2"/>
      <c r="AB297" s="2"/>
      <c r="AC297" s="2"/>
      <c r="AD297" s="2"/>
      <c r="AE297" s="2"/>
      <c r="AF297" s="2"/>
      <c r="AG297" s="2"/>
    </row>
    <row r="298" spans="1:33" ht="15" customHeight="1" x14ac:dyDescent="0.3">
      <c r="A298" s="2"/>
      <c r="B298" s="2"/>
      <c r="C298" s="194">
        <f t="shared" si="4"/>
        <v>292</v>
      </c>
      <c r="D298" s="211"/>
      <c r="E298" s="168"/>
      <c r="F298" s="169"/>
      <c r="G298" s="169"/>
      <c r="H298" s="170"/>
      <c r="I298" s="235" t="str">
        <f>IFERROR(VLOOKUP(H298,base!$D$17:$E$24,2,),"-")</f>
        <v>-</v>
      </c>
      <c r="J298" s="169"/>
      <c r="K298" s="169"/>
      <c r="L298" s="169"/>
      <c r="M298" s="195"/>
      <c r="N298" s="47"/>
      <c r="O298" s="47"/>
      <c r="P298" s="47"/>
      <c r="Q298" s="47"/>
      <c r="R298" s="47"/>
      <c r="S298" s="47"/>
      <c r="AA298" s="2"/>
      <c r="AB298" s="2"/>
      <c r="AC298" s="2"/>
      <c r="AD298" s="2"/>
      <c r="AE298" s="2"/>
      <c r="AF298" s="2"/>
      <c r="AG298" s="2"/>
    </row>
    <row r="299" spans="1:33" ht="15" customHeight="1" x14ac:dyDescent="0.3">
      <c r="A299" s="2"/>
      <c r="B299" s="2"/>
      <c r="C299" s="194">
        <f t="shared" si="4"/>
        <v>293</v>
      </c>
      <c r="D299" s="211"/>
      <c r="E299" s="168"/>
      <c r="F299" s="169"/>
      <c r="G299" s="169"/>
      <c r="H299" s="170"/>
      <c r="I299" s="235" t="str">
        <f>IFERROR(VLOOKUP(H299,base!$D$17:$E$24,2,),"-")</f>
        <v>-</v>
      </c>
      <c r="J299" s="169"/>
      <c r="K299" s="169"/>
      <c r="L299" s="169"/>
      <c r="M299" s="195"/>
      <c r="N299" s="47"/>
      <c r="O299" s="47"/>
      <c r="P299" s="47"/>
      <c r="Q299" s="47"/>
      <c r="R299" s="47"/>
      <c r="S299" s="47"/>
      <c r="AA299" s="2"/>
      <c r="AB299" s="2"/>
      <c r="AC299" s="2"/>
      <c r="AD299" s="2"/>
      <c r="AE299" s="2"/>
      <c r="AF299" s="2"/>
      <c r="AG299" s="2"/>
    </row>
    <row r="300" spans="1:33" ht="15" customHeight="1" x14ac:dyDescent="0.3">
      <c r="A300" s="2"/>
      <c r="B300" s="2"/>
      <c r="C300" s="194">
        <f t="shared" si="4"/>
        <v>294</v>
      </c>
      <c r="D300" s="211"/>
      <c r="E300" s="168"/>
      <c r="F300" s="169"/>
      <c r="G300" s="169"/>
      <c r="H300" s="170"/>
      <c r="I300" s="235" t="str">
        <f>IFERROR(VLOOKUP(H300,base!$D$17:$E$24,2,),"-")</f>
        <v>-</v>
      </c>
      <c r="J300" s="169"/>
      <c r="K300" s="169"/>
      <c r="L300" s="169"/>
      <c r="M300" s="195"/>
      <c r="N300" s="47"/>
      <c r="O300" s="47"/>
      <c r="P300" s="47"/>
      <c r="Q300" s="47"/>
      <c r="R300" s="47"/>
      <c r="S300" s="47"/>
      <c r="AA300" s="2"/>
      <c r="AB300" s="2"/>
      <c r="AC300" s="2"/>
      <c r="AD300" s="2"/>
      <c r="AE300" s="2"/>
      <c r="AF300" s="2"/>
      <c r="AG300" s="2"/>
    </row>
    <row r="301" spans="1:33" ht="15" customHeight="1" x14ac:dyDescent="0.3">
      <c r="A301" s="2"/>
      <c r="B301" s="2"/>
      <c r="C301" s="194">
        <f t="shared" si="4"/>
        <v>295</v>
      </c>
      <c r="D301" s="211"/>
      <c r="E301" s="168"/>
      <c r="F301" s="169"/>
      <c r="G301" s="169"/>
      <c r="H301" s="170"/>
      <c r="I301" s="235" t="str">
        <f>IFERROR(VLOOKUP(H301,base!$D$17:$E$24,2,),"-")</f>
        <v>-</v>
      </c>
      <c r="J301" s="169"/>
      <c r="K301" s="169"/>
      <c r="L301" s="169"/>
      <c r="M301" s="195"/>
      <c r="N301" s="47"/>
      <c r="O301" s="47"/>
      <c r="P301" s="47"/>
      <c r="Q301" s="47"/>
      <c r="R301" s="47"/>
      <c r="S301" s="47"/>
      <c r="AA301" s="2"/>
      <c r="AB301" s="2"/>
      <c r="AC301" s="2"/>
      <c r="AD301" s="2"/>
      <c r="AE301" s="2"/>
      <c r="AF301" s="2"/>
      <c r="AG301" s="2"/>
    </row>
    <row r="302" spans="1:33" ht="15" customHeight="1" x14ac:dyDescent="0.3">
      <c r="A302" s="2"/>
      <c r="B302" s="2"/>
      <c r="C302" s="194">
        <f t="shared" si="4"/>
        <v>296</v>
      </c>
      <c r="D302" s="211"/>
      <c r="E302" s="168"/>
      <c r="F302" s="169"/>
      <c r="G302" s="169"/>
      <c r="H302" s="170"/>
      <c r="I302" s="235" t="str">
        <f>IFERROR(VLOOKUP(H302,base!$D$17:$E$24,2,),"-")</f>
        <v>-</v>
      </c>
      <c r="J302" s="169"/>
      <c r="K302" s="169"/>
      <c r="L302" s="169"/>
      <c r="M302" s="195"/>
      <c r="N302" s="47"/>
      <c r="O302" s="47"/>
      <c r="P302" s="47"/>
      <c r="Q302" s="47"/>
      <c r="R302" s="47"/>
      <c r="S302" s="47"/>
      <c r="AA302" s="2"/>
      <c r="AB302" s="2"/>
      <c r="AC302" s="2"/>
      <c r="AD302" s="2"/>
      <c r="AE302" s="2"/>
      <c r="AF302" s="2"/>
      <c r="AG302" s="2"/>
    </row>
    <row r="303" spans="1:33" ht="15" customHeight="1" x14ac:dyDescent="0.3">
      <c r="A303" s="2"/>
      <c r="B303" s="2"/>
      <c r="C303" s="194">
        <f t="shared" si="4"/>
        <v>297</v>
      </c>
      <c r="D303" s="211"/>
      <c r="E303" s="168"/>
      <c r="F303" s="169"/>
      <c r="G303" s="169"/>
      <c r="H303" s="170"/>
      <c r="I303" s="235" t="str">
        <f>IFERROR(VLOOKUP(H303,base!$D$17:$E$24,2,),"-")</f>
        <v>-</v>
      </c>
      <c r="J303" s="169"/>
      <c r="K303" s="169"/>
      <c r="L303" s="169"/>
      <c r="M303" s="195"/>
      <c r="N303" s="47"/>
      <c r="O303" s="47"/>
      <c r="P303" s="47"/>
      <c r="Q303" s="47"/>
      <c r="R303" s="47"/>
      <c r="S303" s="47"/>
      <c r="AA303" s="2"/>
      <c r="AB303" s="2"/>
      <c r="AC303" s="2"/>
      <c r="AD303" s="2"/>
      <c r="AE303" s="2"/>
      <c r="AF303" s="2"/>
      <c r="AG303" s="2"/>
    </row>
    <row r="304" spans="1:33" ht="15" customHeight="1" x14ac:dyDescent="0.3">
      <c r="A304" s="2"/>
      <c r="B304" s="2"/>
      <c r="C304" s="194">
        <f t="shared" si="4"/>
        <v>298</v>
      </c>
      <c r="D304" s="211"/>
      <c r="E304" s="168"/>
      <c r="F304" s="169"/>
      <c r="G304" s="169"/>
      <c r="H304" s="170"/>
      <c r="I304" s="235" t="str">
        <f>IFERROR(VLOOKUP(H304,base!$D$17:$E$24,2,),"-")</f>
        <v>-</v>
      </c>
      <c r="J304" s="169"/>
      <c r="K304" s="169"/>
      <c r="L304" s="169"/>
      <c r="M304" s="195"/>
      <c r="N304" s="47"/>
      <c r="O304" s="47"/>
      <c r="P304" s="47"/>
      <c r="Q304" s="47"/>
      <c r="R304" s="47"/>
      <c r="S304" s="47"/>
      <c r="AA304" s="2"/>
      <c r="AB304" s="2"/>
      <c r="AC304" s="2"/>
      <c r="AD304" s="2"/>
      <c r="AE304" s="2"/>
      <c r="AF304" s="2"/>
      <c r="AG304" s="2"/>
    </row>
    <row r="305" spans="1:33" ht="15" customHeight="1" x14ac:dyDescent="0.3">
      <c r="A305" s="2"/>
      <c r="B305" s="2"/>
      <c r="C305" s="194">
        <f t="shared" si="4"/>
        <v>299</v>
      </c>
      <c r="D305" s="211"/>
      <c r="E305" s="168"/>
      <c r="F305" s="169"/>
      <c r="G305" s="169"/>
      <c r="H305" s="170"/>
      <c r="I305" s="235" t="str">
        <f>IFERROR(VLOOKUP(H305,base!$D$17:$E$24,2,),"-")</f>
        <v>-</v>
      </c>
      <c r="J305" s="169"/>
      <c r="K305" s="169"/>
      <c r="L305" s="169"/>
      <c r="M305" s="195"/>
      <c r="N305" s="47"/>
      <c r="O305" s="47"/>
      <c r="P305" s="47"/>
      <c r="Q305" s="47"/>
      <c r="R305" s="47"/>
      <c r="S305" s="47"/>
      <c r="AA305" s="2"/>
      <c r="AB305" s="2"/>
      <c r="AC305" s="2"/>
      <c r="AD305" s="2"/>
      <c r="AE305" s="2"/>
      <c r="AF305" s="2"/>
      <c r="AG305" s="2"/>
    </row>
    <row r="306" spans="1:33" ht="15" customHeight="1" x14ac:dyDescent="0.3">
      <c r="A306" s="2"/>
      <c r="B306" s="2"/>
      <c r="C306" s="194">
        <f t="shared" si="4"/>
        <v>300</v>
      </c>
      <c r="D306" s="211"/>
      <c r="E306" s="168"/>
      <c r="F306" s="169"/>
      <c r="G306" s="169"/>
      <c r="H306" s="170"/>
      <c r="I306" s="235" t="str">
        <f>IFERROR(VLOOKUP(H306,base!$D$17:$E$24,2,),"-")</f>
        <v>-</v>
      </c>
      <c r="J306" s="169"/>
      <c r="K306" s="169"/>
      <c r="L306" s="169"/>
      <c r="M306" s="195"/>
      <c r="N306" s="47"/>
      <c r="O306" s="47"/>
      <c r="P306" s="47"/>
      <c r="Q306" s="47"/>
      <c r="R306" s="47"/>
      <c r="S306" s="47"/>
      <c r="AA306" s="2"/>
      <c r="AB306" s="2"/>
      <c r="AC306" s="2"/>
      <c r="AD306" s="2"/>
      <c r="AE306" s="2"/>
      <c r="AF306" s="2"/>
      <c r="AG306" s="2"/>
    </row>
    <row r="307" spans="1:33" ht="15" customHeight="1" x14ac:dyDescent="0.3">
      <c r="A307" s="2"/>
      <c r="B307" s="2"/>
      <c r="C307" s="194">
        <f t="shared" si="4"/>
        <v>301</v>
      </c>
      <c r="D307" s="211"/>
      <c r="E307" s="168"/>
      <c r="F307" s="169"/>
      <c r="G307" s="169"/>
      <c r="H307" s="170"/>
      <c r="I307" s="235" t="str">
        <f>IFERROR(VLOOKUP(H307,base!$D$17:$E$24,2,),"-")</f>
        <v>-</v>
      </c>
      <c r="J307" s="169"/>
      <c r="K307" s="169"/>
      <c r="L307" s="169"/>
      <c r="M307" s="195"/>
      <c r="N307" s="47"/>
      <c r="O307" s="47"/>
      <c r="P307" s="47"/>
      <c r="Q307" s="47"/>
      <c r="R307" s="47"/>
      <c r="S307" s="47"/>
      <c r="AA307" s="2"/>
      <c r="AB307" s="2"/>
      <c r="AC307" s="2"/>
      <c r="AD307" s="2"/>
      <c r="AE307" s="2"/>
      <c r="AF307" s="2"/>
      <c r="AG307" s="2"/>
    </row>
    <row r="308" spans="1:33" ht="15" customHeight="1" x14ac:dyDescent="0.3">
      <c r="A308" s="2"/>
      <c r="B308" s="2"/>
      <c r="C308" s="194">
        <f t="shared" si="4"/>
        <v>302</v>
      </c>
      <c r="D308" s="211"/>
      <c r="E308" s="168"/>
      <c r="F308" s="169"/>
      <c r="G308" s="169"/>
      <c r="H308" s="170"/>
      <c r="I308" s="235" t="str">
        <f>IFERROR(VLOOKUP(H308,base!$D$17:$E$24,2,),"-")</f>
        <v>-</v>
      </c>
      <c r="J308" s="169"/>
      <c r="K308" s="169"/>
      <c r="L308" s="169"/>
      <c r="M308" s="195"/>
      <c r="N308" s="47"/>
      <c r="O308" s="47"/>
      <c r="P308" s="47"/>
      <c r="Q308" s="47"/>
      <c r="R308" s="47"/>
      <c r="S308" s="47"/>
      <c r="AA308" s="2"/>
      <c r="AB308" s="2"/>
      <c r="AC308" s="2"/>
      <c r="AD308" s="2"/>
      <c r="AE308" s="2"/>
      <c r="AF308" s="2"/>
      <c r="AG308" s="2"/>
    </row>
    <row r="309" spans="1:33" ht="15" customHeight="1" x14ac:dyDescent="0.3">
      <c r="A309" s="2"/>
      <c r="B309" s="2"/>
      <c r="C309" s="194">
        <f t="shared" si="4"/>
        <v>303</v>
      </c>
      <c r="D309" s="211"/>
      <c r="E309" s="168"/>
      <c r="F309" s="169"/>
      <c r="G309" s="169"/>
      <c r="H309" s="170"/>
      <c r="I309" s="235" t="str">
        <f>IFERROR(VLOOKUP(H309,base!$D$17:$E$24,2,),"-")</f>
        <v>-</v>
      </c>
      <c r="J309" s="169"/>
      <c r="K309" s="169"/>
      <c r="L309" s="169"/>
      <c r="M309" s="195"/>
      <c r="N309" s="47"/>
      <c r="O309" s="47"/>
      <c r="P309" s="47"/>
      <c r="Q309" s="47"/>
      <c r="R309" s="47"/>
      <c r="S309" s="47"/>
      <c r="AA309" s="2"/>
      <c r="AB309" s="2"/>
      <c r="AC309" s="2"/>
      <c r="AD309" s="2"/>
      <c r="AE309" s="2"/>
      <c r="AF309" s="2"/>
      <c r="AG309" s="2"/>
    </row>
    <row r="310" spans="1:33" ht="15" customHeight="1" x14ac:dyDescent="0.3">
      <c r="A310" s="2"/>
      <c r="B310" s="2"/>
      <c r="C310" s="194">
        <f t="shared" si="4"/>
        <v>304</v>
      </c>
      <c r="D310" s="211"/>
      <c r="E310" s="168"/>
      <c r="F310" s="169"/>
      <c r="G310" s="169"/>
      <c r="H310" s="170"/>
      <c r="I310" s="235" t="str">
        <f>IFERROR(VLOOKUP(H310,base!$D$17:$E$24,2,),"-")</f>
        <v>-</v>
      </c>
      <c r="J310" s="169"/>
      <c r="K310" s="169"/>
      <c r="L310" s="169"/>
      <c r="M310" s="195"/>
      <c r="N310" s="47"/>
      <c r="O310" s="47"/>
      <c r="P310" s="47"/>
      <c r="Q310" s="47"/>
      <c r="R310" s="47"/>
      <c r="S310" s="47"/>
      <c r="AA310" s="2"/>
      <c r="AB310" s="2"/>
      <c r="AC310" s="2"/>
      <c r="AD310" s="2"/>
      <c r="AE310" s="2"/>
      <c r="AF310" s="2"/>
      <c r="AG310" s="2"/>
    </row>
    <row r="311" spans="1:33" ht="15" customHeight="1" x14ac:dyDescent="0.3">
      <c r="A311" s="2"/>
      <c r="B311" s="2"/>
      <c r="C311" s="194">
        <f t="shared" si="4"/>
        <v>305</v>
      </c>
      <c r="D311" s="211"/>
      <c r="E311" s="168"/>
      <c r="F311" s="169"/>
      <c r="G311" s="169"/>
      <c r="H311" s="170"/>
      <c r="I311" s="235" t="str">
        <f>IFERROR(VLOOKUP(H311,base!$D$17:$E$24,2,),"-")</f>
        <v>-</v>
      </c>
      <c r="J311" s="169"/>
      <c r="K311" s="169"/>
      <c r="L311" s="169"/>
      <c r="M311" s="195"/>
      <c r="N311" s="47"/>
      <c r="O311" s="47"/>
      <c r="P311" s="47"/>
      <c r="Q311" s="47"/>
      <c r="R311" s="47"/>
      <c r="S311" s="47"/>
      <c r="AA311" s="2"/>
      <c r="AB311" s="2"/>
      <c r="AC311" s="2"/>
      <c r="AD311" s="2"/>
      <c r="AE311" s="2"/>
      <c r="AF311" s="2"/>
      <c r="AG311" s="2"/>
    </row>
    <row r="312" spans="1:33" ht="15" customHeight="1" x14ac:dyDescent="0.3">
      <c r="A312" s="2"/>
      <c r="B312" s="2"/>
      <c r="C312" s="194">
        <f t="shared" si="4"/>
        <v>306</v>
      </c>
      <c r="D312" s="211"/>
      <c r="E312" s="168"/>
      <c r="F312" s="169"/>
      <c r="G312" s="169"/>
      <c r="H312" s="170"/>
      <c r="I312" s="235" t="str">
        <f>IFERROR(VLOOKUP(H312,base!$D$17:$E$24,2,),"-")</f>
        <v>-</v>
      </c>
      <c r="J312" s="169"/>
      <c r="K312" s="169"/>
      <c r="L312" s="169"/>
      <c r="M312" s="195"/>
      <c r="N312" s="47"/>
      <c r="O312" s="47"/>
      <c r="P312" s="47"/>
      <c r="Q312" s="47"/>
      <c r="R312" s="47"/>
      <c r="S312" s="47"/>
      <c r="AA312" s="2"/>
      <c r="AB312" s="2"/>
      <c r="AC312" s="2"/>
      <c r="AD312" s="2"/>
      <c r="AE312" s="2"/>
      <c r="AF312" s="2"/>
      <c r="AG312" s="2"/>
    </row>
    <row r="313" spans="1:33" ht="15" customHeight="1" x14ac:dyDescent="0.3">
      <c r="A313" s="2"/>
      <c r="B313" s="2"/>
      <c r="C313" s="194">
        <f t="shared" si="4"/>
        <v>307</v>
      </c>
      <c r="D313" s="211"/>
      <c r="E313" s="168"/>
      <c r="F313" s="169"/>
      <c r="G313" s="169"/>
      <c r="H313" s="170"/>
      <c r="I313" s="235" t="str">
        <f>IFERROR(VLOOKUP(H313,base!$D$17:$E$24,2,),"-")</f>
        <v>-</v>
      </c>
      <c r="J313" s="169"/>
      <c r="K313" s="169"/>
      <c r="L313" s="169"/>
      <c r="M313" s="195"/>
      <c r="N313" s="47"/>
      <c r="O313" s="47"/>
      <c r="P313" s="47"/>
      <c r="Q313" s="47"/>
      <c r="R313" s="47"/>
      <c r="S313" s="47"/>
      <c r="AA313" s="2"/>
      <c r="AB313" s="2"/>
      <c r="AC313" s="2"/>
      <c r="AD313" s="2"/>
      <c r="AE313" s="2"/>
      <c r="AF313" s="2"/>
      <c r="AG313" s="2"/>
    </row>
    <row r="314" spans="1:33" ht="15" customHeight="1" x14ac:dyDescent="0.3">
      <c r="A314" s="2"/>
      <c r="B314" s="2"/>
      <c r="C314" s="194">
        <f t="shared" si="4"/>
        <v>308</v>
      </c>
      <c r="D314" s="211"/>
      <c r="E314" s="168"/>
      <c r="F314" s="169"/>
      <c r="G314" s="169"/>
      <c r="H314" s="170"/>
      <c r="I314" s="235" t="str">
        <f>IFERROR(VLOOKUP(H314,base!$D$17:$E$24,2,),"-")</f>
        <v>-</v>
      </c>
      <c r="J314" s="169"/>
      <c r="K314" s="169"/>
      <c r="L314" s="169"/>
      <c r="M314" s="195"/>
      <c r="N314" s="47"/>
      <c r="O314" s="47"/>
      <c r="P314" s="47"/>
      <c r="Q314" s="47"/>
      <c r="R314" s="47"/>
      <c r="S314" s="47"/>
      <c r="AA314" s="2"/>
      <c r="AB314" s="2"/>
      <c r="AC314" s="2"/>
      <c r="AD314" s="2"/>
      <c r="AE314" s="2"/>
      <c r="AF314" s="2"/>
      <c r="AG314" s="2"/>
    </row>
    <row r="315" spans="1:33" ht="15" customHeight="1" x14ac:dyDescent="0.3">
      <c r="A315" s="2"/>
      <c r="B315" s="2"/>
      <c r="C315" s="194">
        <f t="shared" si="4"/>
        <v>309</v>
      </c>
      <c r="D315" s="211"/>
      <c r="E315" s="168"/>
      <c r="F315" s="169"/>
      <c r="G315" s="169"/>
      <c r="H315" s="170"/>
      <c r="I315" s="235" t="str">
        <f>IFERROR(VLOOKUP(H315,base!$D$17:$E$24,2,),"-")</f>
        <v>-</v>
      </c>
      <c r="J315" s="169"/>
      <c r="K315" s="169"/>
      <c r="L315" s="169"/>
      <c r="M315" s="195"/>
      <c r="N315" s="47"/>
      <c r="O315" s="47"/>
      <c r="P315" s="47"/>
      <c r="Q315" s="47"/>
      <c r="R315" s="47"/>
      <c r="S315" s="47"/>
      <c r="AA315" s="2"/>
      <c r="AB315" s="2"/>
      <c r="AC315" s="2"/>
      <c r="AD315" s="2"/>
      <c r="AE315" s="2"/>
      <c r="AF315" s="2"/>
      <c r="AG315" s="2"/>
    </row>
    <row r="316" spans="1:33" ht="15" customHeight="1" x14ac:dyDescent="0.3">
      <c r="A316" s="2"/>
      <c r="B316" s="2"/>
      <c r="C316" s="194">
        <f t="shared" si="4"/>
        <v>310</v>
      </c>
      <c r="D316" s="211"/>
      <c r="E316" s="168"/>
      <c r="F316" s="169"/>
      <c r="G316" s="169"/>
      <c r="H316" s="170"/>
      <c r="I316" s="235" t="str">
        <f>IFERROR(VLOOKUP(H316,base!$D$17:$E$24,2,),"-")</f>
        <v>-</v>
      </c>
      <c r="J316" s="169"/>
      <c r="K316" s="169"/>
      <c r="L316" s="169"/>
      <c r="M316" s="195"/>
      <c r="N316" s="47"/>
      <c r="O316" s="47"/>
      <c r="P316" s="47"/>
      <c r="Q316" s="47"/>
      <c r="R316" s="47"/>
      <c r="S316" s="47"/>
      <c r="AA316" s="2"/>
      <c r="AB316" s="2"/>
      <c r="AC316" s="2"/>
      <c r="AD316" s="2"/>
      <c r="AE316" s="2"/>
      <c r="AF316" s="2"/>
      <c r="AG316" s="2"/>
    </row>
    <row r="317" spans="1:33" ht="15" customHeight="1" x14ac:dyDescent="0.3">
      <c r="A317" s="2"/>
      <c r="B317" s="2"/>
      <c r="C317" s="194">
        <f t="shared" si="4"/>
        <v>311</v>
      </c>
      <c r="D317" s="211"/>
      <c r="E317" s="168"/>
      <c r="F317" s="169"/>
      <c r="G317" s="169"/>
      <c r="H317" s="170"/>
      <c r="I317" s="235" t="str">
        <f>IFERROR(VLOOKUP(H317,base!$D$17:$E$24,2,),"-")</f>
        <v>-</v>
      </c>
      <c r="J317" s="169"/>
      <c r="K317" s="169"/>
      <c r="L317" s="169"/>
      <c r="M317" s="195"/>
      <c r="N317" s="47"/>
      <c r="O317" s="47"/>
      <c r="P317" s="47"/>
      <c r="Q317" s="47"/>
      <c r="R317" s="47"/>
      <c r="S317" s="47"/>
      <c r="AA317" s="2"/>
      <c r="AB317" s="2"/>
      <c r="AC317" s="2"/>
      <c r="AD317" s="2"/>
      <c r="AE317" s="2"/>
      <c r="AF317" s="2"/>
      <c r="AG317" s="2"/>
    </row>
    <row r="318" spans="1:33" ht="15" customHeight="1" x14ac:dyDescent="0.3">
      <c r="A318" s="2"/>
      <c r="B318" s="2"/>
      <c r="C318" s="194">
        <f t="shared" si="4"/>
        <v>312</v>
      </c>
      <c r="D318" s="211"/>
      <c r="E318" s="168"/>
      <c r="F318" s="169"/>
      <c r="G318" s="169"/>
      <c r="H318" s="170"/>
      <c r="I318" s="235" t="str">
        <f>IFERROR(VLOOKUP(H318,base!$D$17:$E$24,2,),"-")</f>
        <v>-</v>
      </c>
      <c r="J318" s="169"/>
      <c r="K318" s="169"/>
      <c r="L318" s="169"/>
      <c r="M318" s="195"/>
      <c r="N318" s="47"/>
      <c r="O318" s="47"/>
      <c r="P318" s="47"/>
      <c r="Q318" s="47"/>
      <c r="R318" s="47"/>
      <c r="S318" s="47"/>
      <c r="AA318" s="2"/>
      <c r="AB318" s="2"/>
      <c r="AC318" s="2"/>
      <c r="AD318" s="2"/>
      <c r="AE318" s="2"/>
      <c r="AF318" s="2"/>
      <c r="AG318" s="2"/>
    </row>
    <row r="319" spans="1:33" ht="15" customHeight="1" x14ac:dyDescent="0.3">
      <c r="A319" s="2"/>
      <c r="B319" s="2"/>
      <c r="C319" s="194">
        <f t="shared" si="4"/>
        <v>313</v>
      </c>
      <c r="D319" s="211"/>
      <c r="E319" s="168"/>
      <c r="F319" s="169"/>
      <c r="G319" s="169"/>
      <c r="H319" s="170"/>
      <c r="I319" s="235" t="str">
        <f>IFERROR(VLOOKUP(H319,base!$D$17:$E$24,2,),"-")</f>
        <v>-</v>
      </c>
      <c r="J319" s="169"/>
      <c r="K319" s="169"/>
      <c r="L319" s="169"/>
      <c r="M319" s="195"/>
      <c r="N319" s="47"/>
      <c r="O319" s="47"/>
      <c r="P319" s="47"/>
      <c r="Q319" s="47"/>
      <c r="R319" s="47"/>
      <c r="S319" s="47"/>
      <c r="AA319" s="2"/>
      <c r="AB319" s="2"/>
      <c r="AC319" s="2"/>
      <c r="AD319" s="2"/>
      <c r="AE319" s="2"/>
      <c r="AF319" s="2"/>
      <c r="AG319" s="2"/>
    </row>
    <row r="320" spans="1:33" ht="15" customHeight="1" x14ac:dyDescent="0.3">
      <c r="A320" s="2"/>
      <c r="B320" s="2"/>
      <c r="C320" s="194">
        <f t="shared" si="4"/>
        <v>314</v>
      </c>
      <c r="D320" s="211"/>
      <c r="E320" s="168"/>
      <c r="F320" s="169"/>
      <c r="G320" s="169"/>
      <c r="H320" s="170"/>
      <c r="I320" s="235" t="str">
        <f>IFERROR(VLOOKUP(H320,base!$D$17:$E$24,2,),"-")</f>
        <v>-</v>
      </c>
      <c r="J320" s="169"/>
      <c r="K320" s="169"/>
      <c r="L320" s="169"/>
      <c r="M320" s="195"/>
      <c r="N320" s="47"/>
      <c r="O320" s="47"/>
      <c r="P320" s="47"/>
      <c r="Q320" s="47"/>
      <c r="R320" s="47"/>
      <c r="S320" s="47"/>
      <c r="AA320" s="2"/>
      <c r="AB320" s="2"/>
      <c r="AC320" s="2"/>
      <c r="AD320" s="2"/>
      <c r="AE320" s="2"/>
      <c r="AF320" s="2"/>
      <c r="AG320" s="2"/>
    </row>
    <row r="321" spans="1:33" ht="15" customHeight="1" x14ac:dyDescent="0.3">
      <c r="A321" s="2"/>
      <c r="B321" s="2"/>
      <c r="C321" s="194">
        <f t="shared" si="4"/>
        <v>315</v>
      </c>
      <c r="D321" s="211"/>
      <c r="E321" s="168"/>
      <c r="F321" s="169"/>
      <c r="G321" s="169"/>
      <c r="H321" s="170"/>
      <c r="I321" s="235" t="str">
        <f>IFERROR(VLOOKUP(H321,base!$D$17:$E$24,2,),"-")</f>
        <v>-</v>
      </c>
      <c r="J321" s="169"/>
      <c r="K321" s="169"/>
      <c r="L321" s="169"/>
      <c r="M321" s="195"/>
      <c r="N321" s="47"/>
      <c r="O321" s="47"/>
      <c r="P321" s="47"/>
      <c r="Q321" s="47"/>
      <c r="R321" s="47"/>
      <c r="S321" s="47"/>
      <c r="AA321" s="2"/>
      <c r="AB321" s="2"/>
      <c r="AC321" s="2"/>
      <c r="AD321" s="2"/>
      <c r="AE321" s="2"/>
      <c r="AF321" s="2"/>
      <c r="AG321" s="2"/>
    </row>
    <row r="322" spans="1:33" ht="15" customHeight="1" x14ac:dyDescent="0.3">
      <c r="A322" s="2"/>
      <c r="B322" s="2"/>
      <c r="C322" s="194">
        <f t="shared" si="4"/>
        <v>316</v>
      </c>
      <c r="D322" s="211"/>
      <c r="E322" s="168"/>
      <c r="F322" s="169"/>
      <c r="G322" s="169"/>
      <c r="H322" s="170"/>
      <c r="I322" s="235" t="str">
        <f>IFERROR(VLOOKUP(H322,base!$D$17:$E$24,2,),"-")</f>
        <v>-</v>
      </c>
      <c r="J322" s="169"/>
      <c r="K322" s="169"/>
      <c r="L322" s="169"/>
      <c r="M322" s="195"/>
      <c r="N322" s="47"/>
      <c r="O322" s="47"/>
      <c r="P322" s="47"/>
      <c r="Q322" s="47"/>
      <c r="R322" s="47"/>
      <c r="S322" s="47"/>
      <c r="AA322" s="2"/>
      <c r="AB322" s="2"/>
      <c r="AC322" s="2"/>
      <c r="AD322" s="2"/>
      <c r="AE322" s="2"/>
      <c r="AF322" s="2"/>
      <c r="AG322" s="2"/>
    </row>
    <row r="323" spans="1:33" ht="15" customHeight="1" x14ac:dyDescent="0.3">
      <c r="A323" s="2"/>
      <c r="B323" s="2"/>
      <c r="C323" s="194">
        <f t="shared" si="4"/>
        <v>317</v>
      </c>
      <c r="D323" s="211"/>
      <c r="E323" s="168"/>
      <c r="F323" s="169"/>
      <c r="G323" s="169"/>
      <c r="H323" s="170"/>
      <c r="I323" s="235" t="str">
        <f>IFERROR(VLOOKUP(H323,base!$D$17:$E$24,2,),"-")</f>
        <v>-</v>
      </c>
      <c r="J323" s="169"/>
      <c r="K323" s="169"/>
      <c r="L323" s="169"/>
      <c r="M323" s="195"/>
      <c r="N323" s="47"/>
      <c r="O323" s="47"/>
      <c r="P323" s="47"/>
      <c r="Q323" s="47"/>
      <c r="R323" s="47"/>
      <c r="S323" s="47"/>
      <c r="AA323" s="2"/>
      <c r="AB323" s="2"/>
      <c r="AC323" s="2"/>
      <c r="AD323" s="2"/>
      <c r="AE323" s="2"/>
      <c r="AF323" s="2"/>
      <c r="AG323" s="2"/>
    </row>
    <row r="324" spans="1:33" ht="15" customHeight="1" x14ac:dyDescent="0.3">
      <c r="A324" s="2"/>
      <c r="B324" s="2"/>
      <c r="C324" s="194">
        <f t="shared" si="4"/>
        <v>318</v>
      </c>
      <c r="D324" s="211"/>
      <c r="E324" s="168"/>
      <c r="F324" s="169"/>
      <c r="G324" s="169"/>
      <c r="H324" s="170"/>
      <c r="I324" s="235" t="str">
        <f>IFERROR(VLOOKUP(H324,base!$D$17:$E$24,2,),"-")</f>
        <v>-</v>
      </c>
      <c r="J324" s="169"/>
      <c r="K324" s="169"/>
      <c r="L324" s="169"/>
      <c r="M324" s="195"/>
      <c r="N324" s="47"/>
      <c r="O324" s="47"/>
      <c r="P324" s="47"/>
      <c r="Q324" s="47"/>
      <c r="R324" s="47"/>
      <c r="S324" s="47"/>
      <c r="AA324" s="2"/>
      <c r="AB324" s="2"/>
      <c r="AC324" s="2"/>
      <c r="AD324" s="2"/>
      <c r="AE324" s="2"/>
      <c r="AF324" s="2"/>
      <c r="AG324" s="2"/>
    </row>
    <row r="325" spans="1:33" ht="15" customHeight="1" x14ac:dyDescent="0.3">
      <c r="A325" s="2"/>
      <c r="B325" s="2"/>
      <c r="C325" s="194">
        <f t="shared" si="4"/>
        <v>319</v>
      </c>
      <c r="D325" s="211"/>
      <c r="E325" s="168"/>
      <c r="F325" s="169"/>
      <c r="G325" s="169"/>
      <c r="H325" s="170"/>
      <c r="I325" s="235" t="str">
        <f>IFERROR(VLOOKUP(H325,base!$D$17:$E$24,2,),"-")</f>
        <v>-</v>
      </c>
      <c r="J325" s="169"/>
      <c r="K325" s="169"/>
      <c r="L325" s="169"/>
      <c r="M325" s="195"/>
      <c r="N325" s="47"/>
      <c r="O325" s="47"/>
      <c r="P325" s="47"/>
      <c r="Q325" s="47"/>
      <c r="R325" s="47"/>
      <c r="S325" s="47"/>
      <c r="AA325" s="2"/>
      <c r="AB325" s="2"/>
      <c r="AC325" s="2"/>
      <c r="AD325" s="2"/>
      <c r="AE325" s="2"/>
      <c r="AF325" s="2"/>
      <c r="AG325" s="2"/>
    </row>
    <row r="326" spans="1:33" ht="15" customHeight="1" x14ac:dyDescent="0.3">
      <c r="A326" s="2"/>
      <c r="B326" s="2"/>
      <c r="C326" s="194">
        <f t="shared" si="4"/>
        <v>320</v>
      </c>
      <c r="D326" s="211"/>
      <c r="E326" s="168"/>
      <c r="F326" s="169"/>
      <c r="G326" s="169"/>
      <c r="H326" s="170"/>
      <c r="I326" s="235" t="str">
        <f>IFERROR(VLOOKUP(H326,base!$D$17:$E$24,2,),"-")</f>
        <v>-</v>
      </c>
      <c r="J326" s="169"/>
      <c r="K326" s="169"/>
      <c r="L326" s="169"/>
      <c r="M326" s="195"/>
      <c r="N326" s="47"/>
      <c r="O326" s="47"/>
      <c r="P326" s="47"/>
      <c r="Q326" s="47"/>
      <c r="R326" s="47"/>
      <c r="S326" s="47"/>
      <c r="AA326" s="2"/>
      <c r="AB326" s="2"/>
      <c r="AC326" s="2"/>
      <c r="AD326" s="2"/>
      <c r="AE326" s="2"/>
      <c r="AF326" s="2"/>
      <c r="AG326" s="2"/>
    </row>
    <row r="327" spans="1:33" ht="15" customHeight="1" x14ac:dyDescent="0.3">
      <c r="A327" s="2"/>
      <c r="B327" s="2"/>
      <c r="C327" s="194">
        <f t="shared" si="4"/>
        <v>321</v>
      </c>
      <c r="D327" s="211"/>
      <c r="E327" s="168"/>
      <c r="F327" s="169"/>
      <c r="G327" s="169"/>
      <c r="H327" s="170"/>
      <c r="I327" s="235" t="str">
        <f>IFERROR(VLOOKUP(H327,base!$D$17:$E$24,2,),"-")</f>
        <v>-</v>
      </c>
      <c r="J327" s="169"/>
      <c r="K327" s="169"/>
      <c r="L327" s="169"/>
      <c r="M327" s="195"/>
      <c r="N327" s="47"/>
      <c r="O327" s="47"/>
      <c r="P327" s="47"/>
      <c r="Q327" s="47"/>
      <c r="R327" s="47"/>
      <c r="S327" s="47"/>
      <c r="AA327" s="2"/>
      <c r="AB327" s="2"/>
      <c r="AC327" s="2"/>
      <c r="AD327" s="2"/>
      <c r="AE327" s="2"/>
      <c r="AF327" s="2"/>
      <c r="AG327" s="2"/>
    </row>
    <row r="328" spans="1:33" ht="15" customHeight="1" x14ac:dyDescent="0.3">
      <c r="A328" s="2"/>
      <c r="B328" s="2"/>
      <c r="C328" s="194">
        <f t="shared" ref="C328:C391" si="5">C327+1</f>
        <v>322</v>
      </c>
      <c r="D328" s="211"/>
      <c r="E328" s="168"/>
      <c r="F328" s="169"/>
      <c r="G328" s="169"/>
      <c r="H328" s="170"/>
      <c r="I328" s="235" t="str">
        <f>IFERROR(VLOOKUP(H328,base!$D$17:$E$24,2,),"-")</f>
        <v>-</v>
      </c>
      <c r="J328" s="169"/>
      <c r="K328" s="169"/>
      <c r="L328" s="169"/>
      <c r="M328" s="195"/>
      <c r="N328" s="47"/>
      <c r="O328" s="47"/>
      <c r="P328" s="47"/>
      <c r="Q328" s="47"/>
      <c r="R328" s="47"/>
      <c r="S328" s="47"/>
      <c r="AA328" s="2"/>
      <c r="AB328" s="2"/>
      <c r="AC328" s="2"/>
      <c r="AD328" s="2"/>
      <c r="AE328" s="2"/>
      <c r="AF328" s="2"/>
      <c r="AG328" s="2"/>
    </row>
    <row r="329" spans="1:33" ht="15" customHeight="1" x14ac:dyDescent="0.3">
      <c r="A329" s="2"/>
      <c r="B329" s="2"/>
      <c r="C329" s="194">
        <f t="shared" si="5"/>
        <v>323</v>
      </c>
      <c r="D329" s="211"/>
      <c r="E329" s="168"/>
      <c r="F329" s="169"/>
      <c r="G329" s="169"/>
      <c r="H329" s="170"/>
      <c r="I329" s="235" t="str">
        <f>IFERROR(VLOOKUP(H329,base!$D$17:$E$24,2,),"-")</f>
        <v>-</v>
      </c>
      <c r="J329" s="169"/>
      <c r="K329" s="169"/>
      <c r="L329" s="169"/>
      <c r="M329" s="195"/>
      <c r="N329" s="47"/>
      <c r="O329" s="47"/>
      <c r="P329" s="47"/>
      <c r="Q329" s="47"/>
      <c r="R329" s="47"/>
      <c r="S329" s="47"/>
      <c r="AA329" s="2"/>
      <c r="AB329" s="2"/>
      <c r="AC329" s="2"/>
      <c r="AD329" s="2"/>
      <c r="AE329" s="2"/>
      <c r="AF329" s="2"/>
      <c r="AG329" s="2"/>
    </row>
    <row r="330" spans="1:33" ht="15" customHeight="1" x14ac:dyDescent="0.3">
      <c r="A330" s="2"/>
      <c r="B330" s="2"/>
      <c r="C330" s="194">
        <f t="shared" si="5"/>
        <v>324</v>
      </c>
      <c r="D330" s="211"/>
      <c r="E330" s="168"/>
      <c r="F330" s="169"/>
      <c r="G330" s="169"/>
      <c r="H330" s="170"/>
      <c r="I330" s="235" t="str">
        <f>IFERROR(VLOOKUP(H330,base!$D$17:$E$24,2,),"-")</f>
        <v>-</v>
      </c>
      <c r="J330" s="169"/>
      <c r="K330" s="169"/>
      <c r="L330" s="169"/>
      <c r="M330" s="195"/>
      <c r="N330" s="47"/>
      <c r="O330" s="47"/>
      <c r="P330" s="47"/>
      <c r="Q330" s="47"/>
      <c r="R330" s="47"/>
      <c r="S330" s="47"/>
      <c r="AA330" s="2"/>
      <c r="AB330" s="2"/>
      <c r="AC330" s="2"/>
      <c r="AD330" s="2"/>
      <c r="AE330" s="2"/>
      <c r="AF330" s="2"/>
      <c r="AG330" s="2"/>
    </row>
    <row r="331" spans="1:33" ht="15" customHeight="1" x14ac:dyDescent="0.3">
      <c r="A331" s="2"/>
      <c r="B331" s="2"/>
      <c r="C331" s="194">
        <f t="shared" si="5"/>
        <v>325</v>
      </c>
      <c r="D331" s="211"/>
      <c r="E331" s="168"/>
      <c r="F331" s="169"/>
      <c r="G331" s="169"/>
      <c r="H331" s="170"/>
      <c r="I331" s="235" t="str">
        <f>IFERROR(VLOOKUP(H331,base!$D$17:$E$24,2,),"-")</f>
        <v>-</v>
      </c>
      <c r="J331" s="169"/>
      <c r="K331" s="169"/>
      <c r="L331" s="169"/>
      <c r="M331" s="195"/>
      <c r="N331" s="47"/>
      <c r="O331" s="47"/>
      <c r="P331" s="47"/>
      <c r="Q331" s="47"/>
      <c r="R331" s="47"/>
      <c r="S331" s="47"/>
      <c r="AA331" s="2"/>
      <c r="AB331" s="2"/>
      <c r="AC331" s="2"/>
      <c r="AD331" s="2"/>
      <c r="AE331" s="2"/>
      <c r="AF331" s="2"/>
      <c r="AG331" s="2"/>
    </row>
    <row r="332" spans="1:33" ht="15" customHeight="1" x14ac:dyDescent="0.3">
      <c r="A332" s="2"/>
      <c r="B332" s="2"/>
      <c r="C332" s="194">
        <f t="shared" si="5"/>
        <v>326</v>
      </c>
      <c r="D332" s="211"/>
      <c r="E332" s="168"/>
      <c r="F332" s="169"/>
      <c r="G332" s="169"/>
      <c r="H332" s="170"/>
      <c r="I332" s="235" t="str">
        <f>IFERROR(VLOOKUP(H332,base!$D$17:$E$24,2,),"-")</f>
        <v>-</v>
      </c>
      <c r="J332" s="169"/>
      <c r="K332" s="169"/>
      <c r="L332" s="169"/>
      <c r="M332" s="195"/>
      <c r="N332" s="47"/>
      <c r="O332" s="47"/>
      <c r="P332" s="47"/>
      <c r="Q332" s="47"/>
      <c r="R332" s="47"/>
      <c r="S332" s="47"/>
      <c r="AA332" s="2"/>
      <c r="AB332" s="2"/>
      <c r="AC332" s="2"/>
      <c r="AD332" s="2"/>
      <c r="AE332" s="2"/>
      <c r="AF332" s="2"/>
      <c r="AG332" s="2"/>
    </row>
    <row r="333" spans="1:33" ht="15" customHeight="1" x14ac:dyDescent="0.3">
      <c r="A333" s="2"/>
      <c r="B333" s="2"/>
      <c r="C333" s="194">
        <f t="shared" si="5"/>
        <v>327</v>
      </c>
      <c r="D333" s="211"/>
      <c r="E333" s="168"/>
      <c r="F333" s="169"/>
      <c r="G333" s="169"/>
      <c r="H333" s="170"/>
      <c r="I333" s="235" t="str">
        <f>IFERROR(VLOOKUP(H333,base!$D$17:$E$24,2,),"-")</f>
        <v>-</v>
      </c>
      <c r="J333" s="169"/>
      <c r="K333" s="169"/>
      <c r="L333" s="169"/>
      <c r="M333" s="195"/>
      <c r="N333" s="47"/>
      <c r="O333" s="47"/>
      <c r="P333" s="47"/>
      <c r="Q333" s="47"/>
      <c r="R333" s="47"/>
      <c r="S333" s="47"/>
      <c r="AA333" s="2"/>
      <c r="AB333" s="2"/>
      <c r="AC333" s="2"/>
      <c r="AD333" s="2"/>
      <c r="AE333" s="2"/>
      <c r="AF333" s="2"/>
      <c r="AG333" s="2"/>
    </row>
    <row r="334" spans="1:33" ht="15" customHeight="1" x14ac:dyDescent="0.3">
      <c r="A334" s="2"/>
      <c r="B334" s="2"/>
      <c r="C334" s="194">
        <f t="shared" si="5"/>
        <v>328</v>
      </c>
      <c r="D334" s="211"/>
      <c r="E334" s="168"/>
      <c r="F334" s="169"/>
      <c r="G334" s="169"/>
      <c r="H334" s="170"/>
      <c r="I334" s="235" t="str">
        <f>IFERROR(VLOOKUP(H334,base!$D$17:$E$24,2,),"-")</f>
        <v>-</v>
      </c>
      <c r="J334" s="169"/>
      <c r="K334" s="169"/>
      <c r="L334" s="169"/>
      <c r="M334" s="195"/>
      <c r="N334" s="47"/>
      <c r="O334" s="47"/>
      <c r="P334" s="47"/>
      <c r="Q334" s="47"/>
      <c r="R334" s="47"/>
      <c r="S334" s="47"/>
      <c r="AA334" s="2"/>
      <c r="AB334" s="2"/>
      <c r="AC334" s="2"/>
      <c r="AD334" s="2"/>
      <c r="AE334" s="2"/>
      <c r="AF334" s="2"/>
      <c r="AG334" s="2"/>
    </row>
    <row r="335" spans="1:33" ht="15" customHeight="1" x14ac:dyDescent="0.3">
      <c r="A335" s="2"/>
      <c r="B335" s="2"/>
      <c r="C335" s="194">
        <f t="shared" si="5"/>
        <v>329</v>
      </c>
      <c r="D335" s="211"/>
      <c r="E335" s="168"/>
      <c r="F335" s="169"/>
      <c r="G335" s="169"/>
      <c r="H335" s="170"/>
      <c r="I335" s="235" t="str">
        <f>IFERROR(VLOOKUP(H335,base!$D$17:$E$24,2,),"-")</f>
        <v>-</v>
      </c>
      <c r="J335" s="169"/>
      <c r="K335" s="169"/>
      <c r="L335" s="169"/>
      <c r="M335" s="195"/>
      <c r="N335" s="47"/>
      <c r="O335" s="47"/>
      <c r="P335" s="47"/>
      <c r="Q335" s="47"/>
      <c r="R335" s="47"/>
      <c r="S335" s="47"/>
      <c r="AA335" s="2"/>
      <c r="AB335" s="2"/>
      <c r="AC335" s="2"/>
      <c r="AD335" s="2"/>
      <c r="AE335" s="2"/>
      <c r="AF335" s="2"/>
      <c r="AG335" s="2"/>
    </row>
    <row r="336" spans="1:33" ht="15" customHeight="1" x14ac:dyDescent="0.3">
      <c r="A336" s="2"/>
      <c r="B336" s="2"/>
      <c r="C336" s="194">
        <f t="shared" si="5"/>
        <v>330</v>
      </c>
      <c r="D336" s="211"/>
      <c r="E336" s="168"/>
      <c r="F336" s="169"/>
      <c r="G336" s="169"/>
      <c r="H336" s="170"/>
      <c r="I336" s="235" t="str">
        <f>IFERROR(VLOOKUP(H336,base!$D$17:$E$24,2,),"-")</f>
        <v>-</v>
      </c>
      <c r="J336" s="169"/>
      <c r="K336" s="169"/>
      <c r="L336" s="169"/>
      <c r="M336" s="195"/>
      <c r="N336" s="47"/>
      <c r="O336" s="47"/>
      <c r="P336" s="47"/>
      <c r="Q336" s="47"/>
      <c r="R336" s="47"/>
      <c r="S336" s="47"/>
      <c r="AA336" s="2"/>
      <c r="AB336" s="2"/>
      <c r="AC336" s="2"/>
      <c r="AD336" s="2"/>
      <c r="AE336" s="2"/>
      <c r="AF336" s="2"/>
      <c r="AG336" s="2"/>
    </row>
    <row r="337" spans="1:33" ht="15" customHeight="1" x14ac:dyDescent="0.3">
      <c r="A337" s="2"/>
      <c r="B337" s="2"/>
      <c r="C337" s="194">
        <f t="shared" si="5"/>
        <v>331</v>
      </c>
      <c r="D337" s="211"/>
      <c r="E337" s="168"/>
      <c r="F337" s="169"/>
      <c r="G337" s="169"/>
      <c r="H337" s="170"/>
      <c r="I337" s="235" t="str">
        <f>IFERROR(VLOOKUP(H337,base!$D$17:$E$24,2,),"-")</f>
        <v>-</v>
      </c>
      <c r="J337" s="169"/>
      <c r="K337" s="169"/>
      <c r="L337" s="169"/>
      <c r="M337" s="195"/>
      <c r="N337" s="47"/>
      <c r="O337" s="47"/>
      <c r="P337" s="47"/>
      <c r="Q337" s="47"/>
      <c r="R337" s="47"/>
      <c r="S337" s="47"/>
      <c r="AA337" s="2"/>
      <c r="AB337" s="2"/>
      <c r="AC337" s="2"/>
      <c r="AD337" s="2"/>
      <c r="AE337" s="2"/>
      <c r="AF337" s="2"/>
      <c r="AG337" s="2"/>
    </row>
    <row r="338" spans="1:33" ht="15" customHeight="1" x14ac:dyDescent="0.3">
      <c r="A338" s="2"/>
      <c r="B338" s="2"/>
      <c r="C338" s="194">
        <f t="shared" si="5"/>
        <v>332</v>
      </c>
      <c r="D338" s="211"/>
      <c r="E338" s="168"/>
      <c r="F338" s="169"/>
      <c r="G338" s="169"/>
      <c r="H338" s="170"/>
      <c r="I338" s="235" t="str">
        <f>IFERROR(VLOOKUP(H338,base!$D$17:$E$24,2,),"-")</f>
        <v>-</v>
      </c>
      <c r="J338" s="169"/>
      <c r="K338" s="169"/>
      <c r="L338" s="169"/>
      <c r="M338" s="195"/>
      <c r="N338" s="47"/>
      <c r="O338" s="47"/>
      <c r="P338" s="47"/>
      <c r="Q338" s="47"/>
      <c r="R338" s="47"/>
      <c r="S338" s="47"/>
      <c r="AA338" s="2"/>
      <c r="AB338" s="2"/>
      <c r="AC338" s="2"/>
      <c r="AD338" s="2"/>
      <c r="AE338" s="2"/>
      <c r="AF338" s="2"/>
      <c r="AG338" s="2"/>
    </row>
    <row r="339" spans="1:33" ht="15" customHeight="1" x14ac:dyDescent="0.3">
      <c r="A339" s="2"/>
      <c r="B339" s="2"/>
      <c r="C339" s="194">
        <f t="shared" si="5"/>
        <v>333</v>
      </c>
      <c r="D339" s="211"/>
      <c r="E339" s="168"/>
      <c r="F339" s="169"/>
      <c r="G339" s="169"/>
      <c r="H339" s="170"/>
      <c r="I339" s="235" t="str">
        <f>IFERROR(VLOOKUP(H339,base!$D$17:$E$24,2,),"-")</f>
        <v>-</v>
      </c>
      <c r="J339" s="169"/>
      <c r="K339" s="169"/>
      <c r="L339" s="169"/>
      <c r="M339" s="195"/>
      <c r="N339" s="47"/>
      <c r="O339" s="47"/>
      <c r="P339" s="47"/>
      <c r="Q339" s="47"/>
      <c r="R339" s="47"/>
      <c r="S339" s="47"/>
      <c r="AA339" s="2"/>
      <c r="AB339" s="2"/>
      <c r="AC339" s="2"/>
      <c r="AD339" s="2"/>
      <c r="AE339" s="2"/>
      <c r="AF339" s="2"/>
      <c r="AG339" s="2"/>
    </row>
    <row r="340" spans="1:33" ht="15" customHeight="1" x14ac:dyDescent="0.3">
      <c r="A340" s="2"/>
      <c r="B340" s="2"/>
      <c r="C340" s="194">
        <f t="shared" si="5"/>
        <v>334</v>
      </c>
      <c r="D340" s="211"/>
      <c r="E340" s="168"/>
      <c r="F340" s="169"/>
      <c r="G340" s="169"/>
      <c r="H340" s="170"/>
      <c r="I340" s="235" t="str">
        <f>IFERROR(VLOOKUP(H340,base!$D$17:$E$24,2,),"-")</f>
        <v>-</v>
      </c>
      <c r="J340" s="169"/>
      <c r="K340" s="169"/>
      <c r="L340" s="169"/>
      <c r="M340" s="195"/>
      <c r="N340" s="47"/>
      <c r="O340" s="47"/>
      <c r="P340" s="47"/>
      <c r="Q340" s="47"/>
      <c r="R340" s="47"/>
      <c r="S340" s="47"/>
      <c r="AA340" s="2"/>
      <c r="AB340" s="2"/>
      <c r="AC340" s="2"/>
      <c r="AD340" s="2"/>
      <c r="AE340" s="2"/>
      <c r="AF340" s="2"/>
      <c r="AG340" s="2"/>
    </row>
    <row r="341" spans="1:33" ht="15" customHeight="1" x14ac:dyDescent="0.3">
      <c r="A341" s="2"/>
      <c r="B341" s="2"/>
      <c r="C341" s="194">
        <f t="shared" si="5"/>
        <v>335</v>
      </c>
      <c r="D341" s="211"/>
      <c r="E341" s="168"/>
      <c r="F341" s="169"/>
      <c r="G341" s="169"/>
      <c r="H341" s="170"/>
      <c r="I341" s="235" t="str">
        <f>IFERROR(VLOOKUP(H341,base!$D$17:$E$24,2,),"-")</f>
        <v>-</v>
      </c>
      <c r="J341" s="169"/>
      <c r="K341" s="169"/>
      <c r="L341" s="169"/>
      <c r="M341" s="195"/>
      <c r="N341" s="47"/>
      <c r="O341" s="47"/>
      <c r="P341" s="47"/>
      <c r="Q341" s="47"/>
      <c r="R341" s="47"/>
      <c r="S341" s="47"/>
      <c r="AA341" s="2"/>
      <c r="AB341" s="2"/>
      <c r="AC341" s="2"/>
      <c r="AD341" s="2"/>
      <c r="AE341" s="2"/>
      <c r="AF341" s="2"/>
      <c r="AG341" s="2"/>
    </row>
    <row r="342" spans="1:33" ht="15" customHeight="1" x14ac:dyDescent="0.3">
      <c r="A342" s="2"/>
      <c r="B342" s="2"/>
      <c r="C342" s="194">
        <f t="shared" si="5"/>
        <v>336</v>
      </c>
      <c r="D342" s="211"/>
      <c r="E342" s="168"/>
      <c r="F342" s="169"/>
      <c r="G342" s="169"/>
      <c r="H342" s="170"/>
      <c r="I342" s="235" t="str">
        <f>IFERROR(VLOOKUP(H342,base!$D$17:$E$24,2,),"-")</f>
        <v>-</v>
      </c>
      <c r="J342" s="169"/>
      <c r="K342" s="169"/>
      <c r="L342" s="169"/>
      <c r="M342" s="195"/>
      <c r="N342" s="47"/>
      <c r="O342" s="47"/>
      <c r="P342" s="47"/>
      <c r="Q342" s="47"/>
      <c r="R342" s="47"/>
      <c r="S342" s="47"/>
      <c r="AA342" s="2"/>
      <c r="AB342" s="2"/>
      <c r="AC342" s="2"/>
      <c r="AD342" s="2"/>
      <c r="AE342" s="2"/>
      <c r="AF342" s="2"/>
      <c r="AG342" s="2"/>
    </row>
    <row r="343" spans="1:33" ht="15" customHeight="1" x14ac:dyDescent="0.3">
      <c r="A343" s="2"/>
      <c r="B343" s="2"/>
      <c r="C343" s="194">
        <f t="shared" si="5"/>
        <v>337</v>
      </c>
      <c r="D343" s="211"/>
      <c r="E343" s="168"/>
      <c r="F343" s="169"/>
      <c r="G343" s="169"/>
      <c r="H343" s="170"/>
      <c r="I343" s="235" t="str">
        <f>IFERROR(VLOOKUP(H343,base!$D$17:$E$24,2,),"-")</f>
        <v>-</v>
      </c>
      <c r="J343" s="169"/>
      <c r="K343" s="169"/>
      <c r="L343" s="169"/>
      <c r="M343" s="195"/>
      <c r="N343" s="47"/>
      <c r="O343" s="47"/>
      <c r="P343" s="47"/>
      <c r="Q343" s="47"/>
      <c r="R343" s="47"/>
      <c r="S343" s="47"/>
      <c r="AA343" s="2"/>
      <c r="AB343" s="2"/>
      <c r="AC343" s="2"/>
      <c r="AD343" s="2"/>
      <c r="AE343" s="2"/>
      <c r="AF343" s="2"/>
      <c r="AG343" s="2"/>
    </row>
    <row r="344" spans="1:33" ht="15" customHeight="1" x14ac:dyDescent="0.3">
      <c r="A344" s="2"/>
      <c r="B344" s="2"/>
      <c r="C344" s="194">
        <f t="shared" si="5"/>
        <v>338</v>
      </c>
      <c r="D344" s="211"/>
      <c r="E344" s="168"/>
      <c r="F344" s="169"/>
      <c r="G344" s="169"/>
      <c r="H344" s="170"/>
      <c r="I344" s="235" t="str">
        <f>IFERROR(VLOOKUP(H344,base!$D$17:$E$24,2,),"-")</f>
        <v>-</v>
      </c>
      <c r="J344" s="169"/>
      <c r="K344" s="169"/>
      <c r="L344" s="169"/>
      <c r="M344" s="195"/>
      <c r="N344" s="47"/>
      <c r="O344" s="47"/>
      <c r="P344" s="47"/>
      <c r="Q344" s="47"/>
      <c r="R344" s="47"/>
      <c r="S344" s="47"/>
      <c r="AA344" s="2"/>
      <c r="AB344" s="2"/>
      <c r="AC344" s="2"/>
      <c r="AD344" s="2"/>
      <c r="AE344" s="2"/>
      <c r="AF344" s="2"/>
      <c r="AG344" s="2"/>
    </row>
    <row r="345" spans="1:33" ht="15" customHeight="1" x14ac:dyDescent="0.3">
      <c r="A345" s="2"/>
      <c r="B345" s="2"/>
      <c r="C345" s="194">
        <f t="shared" si="5"/>
        <v>339</v>
      </c>
      <c r="D345" s="211"/>
      <c r="E345" s="168"/>
      <c r="F345" s="169"/>
      <c r="G345" s="169"/>
      <c r="H345" s="170"/>
      <c r="I345" s="235" t="str">
        <f>IFERROR(VLOOKUP(H345,base!$D$17:$E$24,2,),"-")</f>
        <v>-</v>
      </c>
      <c r="J345" s="169"/>
      <c r="K345" s="169"/>
      <c r="L345" s="169"/>
      <c r="M345" s="195"/>
      <c r="N345" s="47"/>
      <c r="O345" s="47"/>
      <c r="P345" s="47"/>
      <c r="Q345" s="47"/>
      <c r="R345" s="47"/>
      <c r="S345" s="47"/>
      <c r="AA345" s="2"/>
      <c r="AB345" s="2"/>
      <c r="AC345" s="2"/>
      <c r="AD345" s="2"/>
      <c r="AE345" s="2"/>
      <c r="AF345" s="2"/>
      <c r="AG345" s="2"/>
    </row>
    <row r="346" spans="1:33" ht="15" customHeight="1" x14ac:dyDescent="0.3">
      <c r="A346" s="2"/>
      <c r="B346" s="2"/>
      <c r="C346" s="194">
        <f t="shared" si="5"/>
        <v>340</v>
      </c>
      <c r="D346" s="211"/>
      <c r="E346" s="169"/>
      <c r="F346" s="169"/>
      <c r="G346" s="169"/>
      <c r="H346" s="170"/>
      <c r="I346" s="235" t="str">
        <f>IFERROR(VLOOKUP(H346,base!$D$17:$E$24,2,),"-")</f>
        <v>-</v>
      </c>
      <c r="J346" s="169"/>
      <c r="K346" s="169"/>
      <c r="L346" s="169"/>
      <c r="M346" s="195"/>
      <c r="N346" s="47"/>
      <c r="O346" s="47"/>
      <c r="P346" s="47"/>
      <c r="Q346" s="47"/>
      <c r="R346" s="47"/>
      <c r="S346" s="47"/>
      <c r="AA346" s="2"/>
      <c r="AB346" s="2"/>
      <c r="AC346" s="2"/>
      <c r="AD346" s="2"/>
      <c r="AE346" s="2"/>
      <c r="AF346" s="2"/>
      <c r="AG346" s="2"/>
    </row>
    <row r="347" spans="1:33" ht="15" customHeight="1" x14ac:dyDescent="0.3">
      <c r="A347" s="2"/>
      <c r="B347" s="2"/>
      <c r="C347" s="194">
        <f t="shared" si="5"/>
        <v>341</v>
      </c>
      <c r="D347" s="211"/>
      <c r="E347" s="169"/>
      <c r="F347" s="169"/>
      <c r="G347" s="169"/>
      <c r="H347" s="170"/>
      <c r="I347" s="235" t="str">
        <f>IFERROR(VLOOKUP(H347,base!$D$17:$E$24,2,),"-")</f>
        <v>-</v>
      </c>
      <c r="J347" s="169"/>
      <c r="K347" s="169"/>
      <c r="L347" s="169"/>
      <c r="M347" s="195"/>
      <c r="N347" s="47"/>
      <c r="O347" s="47"/>
      <c r="P347" s="47"/>
      <c r="Q347" s="47"/>
      <c r="R347" s="47"/>
      <c r="S347" s="47"/>
      <c r="AA347" s="2"/>
      <c r="AB347" s="2"/>
      <c r="AC347" s="2"/>
      <c r="AD347" s="2"/>
      <c r="AE347" s="2"/>
      <c r="AF347" s="2"/>
      <c r="AG347" s="2"/>
    </row>
    <row r="348" spans="1:33" ht="15" customHeight="1" x14ac:dyDescent="0.3">
      <c r="A348" s="2"/>
      <c r="B348" s="2"/>
      <c r="C348" s="194">
        <f t="shared" si="5"/>
        <v>342</v>
      </c>
      <c r="D348" s="211"/>
      <c r="E348" s="169"/>
      <c r="F348" s="169"/>
      <c r="G348" s="169"/>
      <c r="H348" s="170"/>
      <c r="I348" s="235" t="str">
        <f>IFERROR(VLOOKUP(H348,base!$D$17:$E$24,2,),"-")</f>
        <v>-</v>
      </c>
      <c r="J348" s="169"/>
      <c r="K348" s="169"/>
      <c r="L348" s="169"/>
      <c r="M348" s="195"/>
      <c r="N348" s="47"/>
      <c r="O348" s="47"/>
      <c r="P348" s="47"/>
      <c r="Q348" s="47"/>
      <c r="R348" s="47"/>
      <c r="S348" s="47"/>
      <c r="AA348" s="2"/>
      <c r="AB348" s="2"/>
      <c r="AC348" s="2"/>
      <c r="AD348" s="2"/>
      <c r="AE348" s="2"/>
      <c r="AF348" s="2"/>
      <c r="AG348" s="2"/>
    </row>
    <row r="349" spans="1:33" ht="15" customHeight="1" x14ac:dyDescent="0.3">
      <c r="A349" s="2"/>
      <c r="B349" s="2"/>
      <c r="C349" s="194">
        <f t="shared" si="5"/>
        <v>343</v>
      </c>
      <c r="D349" s="211"/>
      <c r="E349" s="169"/>
      <c r="F349" s="169"/>
      <c r="G349" s="169"/>
      <c r="H349" s="170"/>
      <c r="I349" s="235" t="str">
        <f>IFERROR(VLOOKUP(H349,base!$D$17:$E$24,2,),"-")</f>
        <v>-</v>
      </c>
      <c r="J349" s="169"/>
      <c r="K349" s="169"/>
      <c r="L349" s="169"/>
      <c r="M349" s="195"/>
      <c r="N349" s="47"/>
      <c r="O349" s="47"/>
      <c r="P349" s="47"/>
      <c r="Q349" s="47"/>
      <c r="R349" s="47"/>
      <c r="S349" s="47"/>
      <c r="AA349" s="2"/>
      <c r="AB349" s="2"/>
      <c r="AC349" s="2"/>
      <c r="AD349" s="2"/>
      <c r="AE349" s="2"/>
      <c r="AF349" s="2"/>
      <c r="AG349" s="2"/>
    </row>
    <row r="350" spans="1:33" ht="15" customHeight="1" x14ac:dyDescent="0.3">
      <c r="A350" s="2"/>
      <c r="B350" s="2"/>
      <c r="C350" s="194">
        <f t="shared" si="5"/>
        <v>344</v>
      </c>
      <c r="D350" s="211"/>
      <c r="E350" s="169"/>
      <c r="F350" s="169"/>
      <c r="G350" s="169"/>
      <c r="H350" s="170"/>
      <c r="I350" s="235" t="str">
        <f>IFERROR(VLOOKUP(H350,base!$D$17:$E$24,2,),"-")</f>
        <v>-</v>
      </c>
      <c r="J350" s="169"/>
      <c r="K350" s="169"/>
      <c r="L350" s="169"/>
      <c r="M350" s="195"/>
      <c r="N350" s="47"/>
      <c r="O350" s="47"/>
      <c r="P350" s="47"/>
      <c r="Q350" s="47"/>
      <c r="R350" s="47"/>
      <c r="S350" s="47"/>
      <c r="AA350" s="2"/>
      <c r="AB350" s="2"/>
      <c r="AC350" s="2"/>
      <c r="AD350" s="2"/>
      <c r="AE350" s="2"/>
      <c r="AF350" s="2"/>
      <c r="AG350" s="2"/>
    </row>
    <row r="351" spans="1:33" ht="15" customHeight="1" x14ac:dyDescent="0.3">
      <c r="A351" s="2"/>
      <c r="B351" s="2"/>
      <c r="C351" s="194">
        <f t="shared" si="5"/>
        <v>345</v>
      </c>
      <c r="D351" s="211"/>
      <c r="E351" s="169"/>
      <c r="F351" s="169"/>
      <c r="G351" s="169"/>
      <c r="H351" s="170"/>
      <c r="I351" s="235" t="str">
        <f>IFERROR(VLOOKUP(H351,base!$D$17:$E$24,2,),"-")</f>
        <v>-</v>
      </c>
      <c r="J351" s="169"/>
      <c r="K351" s="169"/>
      <c r="L351" s="169"/>
      <c r="M351" s="195"/>
      <c r="N351" s="47"/>
      <c r="O351" s="47"/>
      <c r="P351" s="47"/>
      <c r="Q351" s="47"/>
      <c r="R351" s="47"/>
      <c r="S351" s="47"/>
      <c r="AA351" s="2"/>
      <c r="AB351" s="2"/>
      <c r="AC351" s="2"/>
      <c r="AD351" s="2"/>
      <c r="AE351" s="2"/>
      <c r="AF351" s="2"/>
      <c r="AG351" s="2"/>
    </row>
    <row r="352" spans="1:33" ht="15" customHeight="1" x14ac:dyDescent="0.3">
      <c r="A352" s="2"/>
      <c r="B352" s="2"/>
      <c r="C352" s="194">
        <f t="shared" si="5"/>
        <v>346</v>
      </c>
      <c r="D352" s="211"/>
      <c r="E352" s="169"/>
      <c r="F352" s="169"/>
      <c r="G352" s="169"/>
      <c r="H352" s="170"/>
      <c r="I352" s="235" t="str">
        <f>IFERROR(VLOOKUP(H352,base!$D$17:$E$24,2,),"-")</f>
        <v>-</v>
      </c>
      <c r="J352" s="169"/>
      <c r="K352" s="169"/>
      <c r="L352" s="169"/>
      <c r="M352" s="195"/>
      <c r="N352" s="47"/>
      <c r="O352" s="47"/>
      <c r="P352" s="47"/>
      <c r="Q352" s="47"/>
      <c r="R352" s="47"/>
      <c r="S352" s="47"/>
      <c r="AA352" s="2"/>
      <c r="AB352" s="2"/>
      <c r="AC352" s="2"/>
      <c r="AD352" s="2"/>
      <c r="AE352" s="2"/>
      <c r="AF352" s="2"/>
      <c r="AG352" s="2"/>
    </row>
    <row r="353" spans="1:33" ht="15" customHeight="1" x14ac:dyDescent="0.3">
      <c r="A353" s="2"/>
      <c r="B353" s="2"/>
      <c r="C353" s="194">
        <f t="shared" si="5"/>
        <v>347</v>
      </c>
      <c r="D353" s="211"/>
      <c r="E353" s="169"/>
      <c r="F353" s="169"/>
      <c r="G353" s="169"/>
      <c r="H353" s="170"/>
      <c r="I353" s="235" t="str">
        <f>IFERROR(VLOOKUP(H353,base!$D$17:$E$24,2,),"-")</f>
        <v>-</v>
      </c>
      <c r="J353" s="169"/>
      <c r="K353" s="169"/>
      <c r="L353" s="169"/>
      <c r="M353" s="195"/>
      <c r="N353" s="47"/>
      <c r="O353" s="47"/>
      <c r="P353" s="47"/>
      <c r="Q353" s="47"/>
      <c r="R353" s="47"/>
      <c r="S353" s="47"/>
      <c r="AA353" s="2"/>
      <c r="AB353" s="2"/>
      <c r="AC353" s="2"/>
      <c r="AD353" s="2"/>
      <c r="AE353" s="2"/>
      <c r="AF353" s="2"/>
      <c r="AG353" s="2"/>
    </row>
    <row r="354" spans="1:33" ht="15" customHeight="1" x14ac:dyDescent="0.3">
      <c r="A354" s="2"/>
      <c r="B354" s="2"/>
      <c r="C354" s="194">
        <f t="shared" si="5"/>
        <v>348</v>
      </c>
      <c r="D354" s="211"/>
      <c r="E354" s="169"/>
      <c r="F354" s="169"/>
      <c r="G354" s="169"/>
      <c r="H354" s="170"/>
      <c r="I354" s="235" t="str">
        <f>IFERROR(VLOOKUP(H354,base!$D$17:$E$24,2,),"-")</f>
        <v>-</v>
      </c>
      <c r="J354" s="169"/>
      <c r="K354" s="169"/>
      <c r="L354" s="169"/>
      <c r="M354" s="195"/>
      <c r="N354" s="47"/>
      <c r="O354" s="47"/>
      <c r="P354" s="47"/>
      <c r="Q354" s="47"/>
      <c r="R354" s="47"/>
      <c r="S354" s="47"/>
      <c r="AA354" s="2"/>
      <c r="AB354" s="2"/>
      <c r="AC354" s="2"/>
      <c r="AD354" s="2"/>
      <c r="AE354" s="2"/>
      <c r="AF354" s="2"/>
      <c r="AG354" s="2"/>
    </row>
    <row r="355" spans="1:33" ht="15" customHeight="1" x14ac:dyDescent="0.3">
      <c r="A355" s="2"/>
      <c r="B355" s="2"/>
      <c r="C355" s="194">
        <f t="shared" si="5"/>
        <v>349</v>
      </c>
      <c r="D355" s="211"/>
      <c r="E355" s="169"/>
      <c r="F355" s="169"/>
      <c r="G355" s="169"/>
      <c r="H355" s="170"/>
      <c r="I355" s="235" t="str">
        <f>IFERROR(VLOOKUP(H355,base!$D$17:$E$24,2,),"-")</f>
        <v>-</v>
      </c>
      <c r="J355" s="169"/>
      <c r="K355" s="169"/>
      <c r="L355" s="169"/>
      <c r="M355" s="195"/>
      <c r="N355" s="47"/>
      <c r="O355" s="47"/>
      <c r="P355" s="47"/>
      <c r="Q355" s="47"/>
      <c r="R355" s="47"/>
      <c r="S355" s="47"/>
      <c r="AA355" s="2"/>
      <c r="AB355" s="2"/>
      <c r="AC355" s="2"/>
      <c r="AD355" s="2"/>
      <c r="AE355" s="2"/>
      <c r="AF355" s="2"/>
      <c r="AG355" s="2"/>
    </row>
    <row r="356" spans="1:33" ht="15" customHeight="1" x14ac:dyDescent="0.3">
      <c r="A356" s="2"/>
      <c r="B356" s="2"/>
      <c r="C356" s="194">
        <f t="shared" si="5"/>
        <v>350</v>
      </c>
      <c r="D356" s="211"/>
      <c r="E356" s="169"/>
      <c r="F356" s="169"/>
      <c r="G356" s="169"/>
      <c r="H356" s="170"/>
      <c r="I356" s="235" t="str">
        <f>IFERROR(VLOOKUP(H356,base!$D$17:$E$24,2,),"-")</f>
        <v>-</v>
      </c>
      <c r="J356" s="169"/>
      <c r="K356" s="169"/>
      <c r="L356" s="169"/>
      <c r="M356" s="195"/>
      <c r="N356" s="47"/>
      <c r="O356" s="47"/>
      <c r="P356" s="47"/>
      <c r="Q356" s="47"/>
      <c r="R356" s="47"/>
      <c r="S356" s="47"/>
      <c r="AA356" s="2"/>
      <c r="AB356" s="2"/>
      <c r="AC356" s="2"/>
      <c r="AD356" s="2"/>
      <c r="AE356" s="2"/>
      <c r="AF356" s="2"/>
      <c r="AG356" s="2"/>
    </row>
    <row r="357" spans="1:33" ht="15" customHeight="1" x14ac:dyDescent="0.3">
      <c r="A357" s="2"/>
      <c r="B357" s="2"/>
      <c r="C357" s="194">
        <f t="shared" si="5"/>
        <v>351</v>
      </c>
      <c r="D357" s="211"/>
      <c r="E357" s="169"/>
      <c r="F357" s="169"/>
      <c r="G357" s="169"/>
      <c r="H357" s="170"/>
      <c r="I357" s="235" t="str">
        <f>IFERROR(VLOOKUP(H357,base!$D$17:$E$24,2,),"-")</f>
        <v>-</v>
      </c>
      <c r="J357" s="169"/>
      <c r="K357" s="169"/>
      <c r="L357" s="169"/>
      <c r="M357" s="195"/>
      <c r="N357" s="47"/>
      <c r="O357" s="47"/>
      <c r="P357" s="47"/>
      <c r="Q357" s="47"/>
      <c r="R357" s="47"/>
      <c r="S357" s="47"/>
      <c r="AA357" s="2"/>
      <c r="AB357" s="2"/>
      <c r="AC357" s="2"/>
      <c r="AD357" s="2"/>
      <c r="AE357" s="2"/>
      <c r="AF357" s="2"/>
      <c r="AG357" s="2"/>
    </row>
    <row r="358" spans="1:33" ht="15" customHeight="1" x14ac:dyDescent="0.3">
      <c r="A358" s="2"/>
      <c r="B358" s="2"/>
      <c r="C358" s="194">
        <f t="shared" si="5"/>
        <v>352</v>
      </c>
      <c r="D358" s="211"/>
      <c r="E358" s="169"/>
      <c r="F358" s="169"/>
      <c r="G358" s="169"/>
      <c r="H358" s="170"/>
      <c r="I358" s="235" t="str">
        <f>IFERROR(VLOOKUP(H358,base!$D$17:$E$24,2,),"-")</f>
        <v>-</v>
      </c>
      <c r="J358" s="169"/>
      <c r="K358" s="169"/>
      <c r="L358" s="169"/>
      <c r="M358" s="195"/>
      <c r="N358" s="47"/>
      <c r="O358" s="47"/>
      <c r="P358" s="47"/>
      <c r="Q358" s="47"/>
      <c r="R358" s="47"/>
      <c r="S358" s="47"/>
      <c r="AA358" s="2"/>
      <c r="AB358" s="2"/>
      <c r="AC358" s="2"/>
      <c r="AD358" s="2"/>
      <c r="AE358" s="2"/>
      <c r="AF358" s="2"/>
      <c r="AG358" s="2"/>
    </row>
    <row r="359" spans="1:33" ht="15" customHeight="1" x14ac:dyDescent="0.3">
      <c r="A359" s="2"/>
      <c r="B359" s="2"/>
      <c r="C359" s="194">
        <f t="shared" si="5"/>
        <v>353</v>
      </c>
      <c r="D359" s="211"/>
      <c r="E359" s="169"/>
      <c r="F359" s="169"/>
      <c r="G359" s="169"/>
      <c r="H359" s="170"/>
      <c r="I359" s="235" t="str">
        <f>IFERROR(VLOOKUP(H359,base!$D$17:$E$24,2,),"-")</f>
        <v>-</v>
      </c>
      <c r="J359" s="169"/>
      <c r="K359" s="169"/>
      <c r="L359" s="169"/>
      <c r="M359" s="195"/>
      <c r="N359" s="47"/>
      <c r="O359" s="47"/>
      <c r="P359" s="47"/>
      <c r="Q359" s="47"/>
      <c r="R359" s="47"/>
      <c r="S359" s="47"/>
      <c r="AA359" s="2"/>
      <c r="AB359" s="2"/>
      <c r="AC359" s="2"/>
      <c r="AD359" s="2"/>
      <c r="AE359" s="2"/>
      <c r="AF359" s="2"/>
      <c r="AG359" s="2"/>
    </row>
    <row r="360" spans="1:33" ht="15" customHeight="1" x14ac:dyDescent="0.3">
      <c r="A360" s="2"/>
      <c r="B360" s="2"/>
      <c r="C360" s="194">
        <f t="shared" si="5"/>
        <v>354</v>
      </c>
      <c r="D360" s="211"/>
      <c r="E360" s="169"/>
      <c r="F360" s="169"/>
      <c r="G360" s="169"/>
      <c r="H360" s="170"/>
      <c r="I360" s="235" t="str">
        <f>IFERROR(VLOOKUP(H360,base!$D$17:$E$24,2,),"-")</f>
        <v>-</v>
      </c>
      <c r="J360" s="169"/>
      <c r="K360" s="169"/>
      <c r="L360" s="169"/>
      <c r="M360" s="195"/>
      <c r="N360" s="47"/>
      <c r="O360" s="47"/>
      <c r="P360" s="47"/>
      <c r="Q360" s="47"/>
      <c r="R360" s="47"/>
      <c r="S360" s="47"/>
      <c r="AA360" s="2"/>
      <c r="AB360" s="2"/>
      <c r="AC360" s="2"/>
      <c r="AD360" s="2"/>
      <c r="AE360" s="2"/>
      <c r="AF360" s="2"/>
      <c r="AG360" s="2"/>
    </row>
    <row r="361" spans="1:33" ht="15" customHeight="1" x14ac:dyDescent="0.3">
      <c r="A361" s="2"/>
      <c r="B361" s="2"/>
      <c r="C361" s="194">
        <f t="shared" si="5"/>
        <v>355</v>
      </c>
      <c r="D361" s="211"/>
      <c r="E361" s="169"/>
      <c r="F361" s="169"/>
      <c r="G361" s="169"/>
      <c r="H361" s="170"/>
      <c r="I361" s="235" t="str">
        <f>IFERROR(VLOOKUP(H361,base!$D$17:$E$24,2,),"-")</f>
        <v>-</v>
      </c>
      <c r="J361" s="169"/>
      <c r="K361" s="169"/>
      <c r="L361" s="169"/>
      <c r="M361" s="195"/>
      <c r="N361" s="47"/>
      <c r="O361" s="47"/>
      <c r="P361" s="47"/>
      <c r="Q361" s="47"/>
      <c r="R361" s="47"/>
      <c r="S361" s="47"/>
      <c r="AA361" s="2"/>
      <c r="AB361" s="2"/>
      <c r="AC361" s="2"/>
      <c r="AD361" s="2"/>
      <c r="AE361" s="2"/>
      <c r="AF361" s="2"/>
      <c r="AG361" s="2"/>
    </row>
    <row r="362" spans="1:33" ht="15" customHeight="1" x14ac:dyDescent="0.3">
      <c r="A362" s="2"/>
      <c r="B362" s="2"/>
      <c r="C362" s="194">
        <f t="shared" si="5"/>
        <v>356</v>
      </c>
      <c r="D362" s="211"/>
      <c r="E362" s="169"/>
      <c r="F362" s="169"/>
      <c r="G362" s="169"/>
      <c r="H362" s="170"/>
      <c r="I362" s="235" t="str">
        <f>IFERROR(VLOOKUP(H362,base!$D$17:$E$24,2,),"-")</f>
        <v>-</v>
      </c>
      <c r="J362" s="169"/>
      <c r="K362" s="169"/>
      <c r="L362" s="169"/>
      <c r="M362" s="195"/>
      <c r="N362" s="47"/>
      <c r="O362" s="47"/>
      <c r="P362" s="47"/>
      <c r="Q362" s="47"/>
      <c r="R362" s="47"/>
      <c r="S362" s="47"/>
      <c r="AA362" s="2"/>
      <c r="AB362" s="2"/>
      <c r="AC362" s="2"/>
      <c r="AD362" s="2"/>
      <c r="AE362" s="2"/>
      <c r="AF362" s="2"/>
      <c r="AG362" s="2"/>
    </row>
    <row r="363" spans="1:33" ht="15" customHeight="1" x14ac:dyDescent="0.3">
      <c r="A363" s="2"/>
      <c r="B363" s="2"/>
      <c r="C363" s="194">
        <f t="shared" si="5"/>
        <v>357</v>
      </c>
      <c r="D363" s="211"/>
      <c r="E363" s="169"/>
      <c r="F363" s="169"/>
      <c r="G363" s="169"/>
      <c r="H363" s="170"/>
      <c r="I363" s="235" t="str">
        <f>IFERROR(VLOOKUP(H363,base!$D$17:$E$24,2,),"-")</f>
        <v>-</v>
      </c>
      <c r="J363" s="169"/>
      <c r="K363" s="169"/>
      <c r="L363" s="169"/>
      <c r="M363" s="195"/>
      <c r="N363" s="47"/>
      <c r="O363" s="47"/>
      <c r="P363" s="47"/>
      <c r="Q363" s="47"/>
      <c r="R363" s="47"/>
      <c r="S363" s="47"/>
      <c r="AA363" s="2"/>
      <c r="AB363" s="2"/>
      <c r="AC363" s="2"/>
      <c r="AD363" s="2"/>
      <c r="AE363" s="2"/>
      <c r="AF363" s="2"/>
      <c r="AG363" s="2"/>
    </row>
    <row r="364" spans="1:33" ht="15" customHeight="1" x14ac:dyDescent="0.3">
      <c r="A364" s="2"/>
      <c r="B364" s="2"/>
      <c r="C364" s="194">
        <f t="shared" si="5"/>
        <v>358</v>
      </c>
      <c r="D364" s="211"/>
      <c r="E364" s="169"/>
      <c r="F364" s="169"/>
      <c r="G364" s="169"/>
      <c r="H364" s="170"/>
      <c r="I364" s="235" t="str">
        <f>IFERROR(VLOOKUP(H364,base!$D$17:$E$24,2,),"-")</f>
        <v>-</v>
      </c>
      <c r="J364" s="169"/>
      <c r="K364" s="169"/>
      <c r="L364" s="169"/>
      <c r="M364" s="195"/>
      <c r="N364" s="47"/>
      <c r="O364" s="47"/>
      <c r="P364" s="47"/>
      <c r="Q364" s="47"/>
      <c r="R364" s="47"/>
      <c r="S364" s="47"/>
      <c r="AA364" s="2"/>
      <c r="AB364" s="2"/>
      <c r="AC364" s="2"/>
      <c r="AD364" s="2"/>
      <c r="AE364" s="2"/>
      <c r="AF364" s="2"/>
      <c r="AG364" s="2"/>
    </row>
    <row r="365" spans="1:33" ht="15" customHeight="1" x14ac:dyDescent="0.3">
      <c r="A365" s="2"/>
      <c r="B365" s="2"/>
      <c r="C365" s="194">
        <f t="shared" si="5"/>
        <v>359</v>
      </c>
      <c r="D365" s="211"/>
      <c r="E365" s="169"/>
      <c r="F365" s="169"/>
      <c r="G365" s="169"/>
      <c r="H365" s="170"/>
      <c r="I365" s="235" t="str">
        <f>IFERROR(VLOOKUP(H365,base!$D$17:$E$24,2,),"-")</f>
        <v>-</v>
      </c>
      <c r="J365" s="169"/>
      <c r="K365" s="169"/>
      <c r="L365" s="169"/>
      <c r="M365" s="195"/>
      <c r="N365" s="47"/>
      <c r="O365" s="47"/>
      <c r="P365" s="47"/>
      <c r="Q365" s="47"/>
      <c r="R365" s="47"/>
      <c r="S365" s="47"/>
      <c r="AA365" s="2"/>
      <c r="AB365" s="2"/>
      <c r="AC365" s="2"/>
      <c r="AD365" s="2"/>
      <c r="AE365" s="2"/>
      <c r="AF365" s="2"/>
      <c r="AG365" s="2"/>
    </row>
    <row r="366" spans="1:33" ht="15" customHeight="1" x14ac:dyDescent="0.3">
      <c r="A366" s="2"/>
      <c r="B366" s="2"/>
      <c r="C366" s="194">
        <f t="shared" si="5"/>
        <v>360</v>
      </c>
      <c r="D366" s="211"/>
      <c r="E366" s="169"/>
      <c r="F366" s="169"/>
      <c r="G366" s="169"/>
      <c r="H366" s="170"/>
      <c r="I366" s="235" t="str">
        <f>IFERROR(VLOOKUP(H366,base!$D$17:$E$24,2,),"-")</f>
        <v>-</v>
      </c>
      <c r="J366" s="169"/>
      <c r="K366" s="169"/>
      <c r="L366" s="169"/>
      <c r="M366" s="195"/>
      <c r="N366" s="47"/>
      <c r="O366" s="47"/>
      <c r="P366" s="47"/>
      <c r="Q366" s="47"/>
      <c r="R366" s="47"/>
      <c r="S366" s="47"/>
      <c r="AA366" s="2"/>
      <c r="AB366" s="2"/>
      <c r="AC366" s="2"/>
      <c r="AD366" s="2"/>
      <c r="AE366" s="2"/>
      <c r="AF366" s="2"/>
      <c r="AG366" s="2"/>
    </row>
    <row r="367" spans="1:33" ht="15" customHeight="1" x14ac:dyDescent="0.3">
      <c r="A367" s="2"/>
      <c r="B367" s="2"/>
      <c r="C367" s="194">
        <f t="shared" si="5"/>
        <v>361</v>
      </c>
      <c r="D367" s="211"/>
      <c r="E367" s="169"/>
      <c r="F367" s="169"/>
      <c r="G367" s="169"/>
      <c r="H367" s="170"/>
      <c r="I367" s="235" t="str">
        <f>IFERROR(VLOOKUP(H367,base!$D$17:$E$24,2,),"-")</f>
        <v>-</v>
      </c>
      <c r="J367" s="169"/>
      <c r="K367" s="169"/>
      <c r="L367" s="169"/>
      <c r="M367" s="195"/>
      <c r="N367" s="47"/>
      <c r="O367" s="47"/>
      <c r="P367" s="47"/>
      <c r="Q367" s="47"/>
      <c r="R367" s="47"/>
      <c r="S367" s="47"/>
      <c r="AA367" s="2"/>
      <c r="AB367" s="2"/>
      <c r="AC367" s="2"/>
      <c r="AD367" s="2"/>
      <c r="AE367" s="2"/>
      <c r="AF367" s="2"/>
      <c r="AG367" s="2"/>
    </row>
    <row r="368" spans="1:33" ht="15" customHeight="1" x14ac:dyDescent="0.3">
      <c r="A368" s="2"/>
      <c r="B368" s="2"/>
      <c r="C368" s="194">
        <f t="shared" si="5"/>
        <v>362</v>
      </c>
      <c r="D368" s="211"/>
      <c r="E368" s="169"/>
      <c r="F368" s="169"/>
      <c r="G368" s="169"/>
      <c r="H368" s="170"/>
      <c r="I368" s="235" t="str">
        <f>IFERROR(VLOOKUP(H368,base!$D$17:$E$24,2,),"-")</f>
        <v>-</v>
      </c>
      <c r="J368" s="169"/>
      <c r="K368" s="169"/>
      <c r="L368" s="169"/>
      <c r="M368" s="195"/>
      <c r="N368" s="47"/>
      <c r="O368" s="47"/>
      <c r="P368" s="47"/>
      <c r="Q368" s="47"/>
      <c r="R368" s="47"/>
      <c r="S368" s="47"/>
      <c r="AA368" s="2"/>
      <c r="AB368" s="2"/>
      <c r="AC368" s="2"/>
      <c r="AD368" s="2"/>
      <c r="AE368" s="2"/>
      <c r="AF368" s="2"/>
      <c r="AG368" s="2"/>
    </row>
    <row r="369" spans="1:33" ht="15" customHeight="1" x14ac:dyDescent="0.3">
      <c r="A369" s="2"/>
      <c r="B369" s="2"/>
      <c r="C369" s="194">
        <f t="shared" si="5"/>
        <v>363</v>
      </c>
      <c r="D369" s="211"/>
      <c r="E369" s="169"/>
      <c r="F369" s="169"/>
      <c r="G369" s="169"/>
      <c r="H369" s="170"/>
      <c r="I369" s="235" t="str">
        <f>IFERROR(VLOOKUP(H369,base!$D$17:$E$24,2,),"-")</f>
        <v>-</v>
      </c>
      <c r="J369" s="169"/>
      <c r="K369" s="169"/>
      <c r="L369" s="169"/>
      <c r="M369" s="195"/>
      <c r="N369" s="47"/>
      <c r="O369" s="47"/>
      <c r="P369" s="47"/>
      <c r="Q369" s="47"/>
      <c r="R369" s="47"/>
      <c r="S369" s="47"/>
      <c r="AA369" s="2"/>
      <c r="AB369" s="2"/>
      <c r="AC369" s="2"/>
      <c r="AD369" s="2"/>
      <c r="AE369" s="2"/>
      <c r="AF369" s="2"/>
      <c r="AG369" s="2"/>
    </row>
    <row r="370" spans="1:33" ht="15" customHeight="1" x14ac:dyDescent="0.3">
      <c r="A370" s="2"/>
      <c r="B370" s="2"/>
      <c r="C370" s="194">
        <f t="shared" si="5"/>
        <v>364</v>
      </c>
      <c r="D370" s="211"/>
      <c r="E370" s="169"/>
      <c r="F370" s="169"/>
      <c r="G370" s="169"/>
      <c r="H370" s="170"/>
      <c r="I370" s="235" t="str">
        <f>IFERROR(VLOOKUP(H370,base!$D$17:$E$24,2,),"-")</f>
        <v>-</v>
      </c>
      <c r="J370" s="169"/>
      <c r="K370" s="169"/>
      <c r="L370" s="169"/>
      <c r="M370" s="195"/>
      <c r="N370" s="47"/>
      <c r="O370" s="47"/>
      <c r="P370" s="47"/>
      <c r="Q370" s="47"/>
      <c r="R370" s="47"/>
      <c r="S370" s="47"/>
      <c r="AA370" s="2"/>
      <c r="AB370" s="2"/>
      <c r="AC370" s="2"/>
      <c r="AD370" s="2"/>
      <c r="AE370" s="2"/>
      <c r="AF370" s="2"/>
      <c r="AG370" s="2"/>
    </row>
    <row r="371" spans="1:33" ht="15" customHeight="1" x14ac:dyDescent="0.3">
      <c r="A371" s="2"/>
      <c r="B371" s="2"/>
      <c r="C371" s="194">
        <f t="shared" si="5"/>
        <v>365</v>
      </c>
      <c r="D371" s="211"/>
      <c r="E371" s="169"/>
      <c r="F371" s="169"/>
      <c r="G371" s="169"/>
      <c r="H371" s="170"/>
      <c r="I371" s="235" t="str">
        <f>IFERROR(VLOOKUP(H371,base!$D$17:$E$24,2,),"-")</f>
        <v>-</v>
      </c>
      <c r="J371" s="169"/>
      <c r="K371" s="169"/>
      <c r="L371" s="169"/>
      <c r="M371" s="195"/>
      <c r="N371" s="47"/>
      <c r="O371" s="47"/>
      <c r="P371" s="47"/>
      <c r="Q371" s="47"/>
      <c r="R371" s="47"/>
      <c r="S371" s="47"/>
      <c r="AA371" s="2"/>
      <c r="AB371" s="2"/>
      <c r="AC371" s="2"/>
      <c r="AD371" s="2"/>
      <c r="AE371" s="2"/>
      <c r="AF371" s="2"/>
      <c r="AG371" s="2"/>
    </row>
    <row r="372" spans="1:33" ht="15" customHeight="1" x14ac:dyDescent="0.3">
      <c r="A372" s="2"/>
      <c r="B372" s="2"/>
      <c r="C372" s="194">
        <f t="shared" si="5"/>
        <v>366</v>
      </c>
      <c r="D372" s="211"/>
      <c r="E372" s="169"/>
      <c r="F372" s="169"/>
      <c r="G372" s="169"/>
      <c r="H372" s="170"/>
      <c r="I372" s="235" t="str">
        <f>IFERROR(VLOOKUP(H372,base!$D$17:$E$24,2,),"-")</f>
        <v>-</v>
      </c>
      <c r="J372" s="169"/>
      <c r="K372" s="169"/>
      <c r="L372" s="169"/>
      <c r="M372" s="195"/>
      <c r="N372" s="47"/>
      <c r="O372" s="47"/>
      <c r="P372" s="47"/>
      <c r="Q372" s="47"/>
      <c r="R372" s="47"/>
      <c r="S372" s="47"/>
      <c r="AA372" s="2"/>
      <c r="AB372" s="2"/>
      <c r="AC372" s="2"/>
      <c r="AD372" s="2"/>
      <c r="AE372" s="2"/>
      <c r="AF372" s="2"/>
      <c r="AG372" s="2"/>
    </row>
    <row r="373" spans="1:33" ht="15" customHeight="1" x14ac:dyDescent="0.3">
      <c r="A373" s="2"/>
      <c r="B373" s="2"/>
      <c r="C373" s="194">
        <f t="shared" si="5"/>
        <v>367</v>
      </c>
      <c r="D373" s="211"/>
      <c r="E373" s="169"/>
      <c r="F373" s="169"/>
      <c r="G373" s="169"/>
      <c r="H373" s="170"/>
      <c r="I373" s="235" t="str">
        <f>IFERROR(VLOOKUP(H373,base!$D$17:$E$24,2,),"-")</f>
        <v>-</v>
      </c>
      <c r="J373" s="169"/>
      <c r="K373" s="169"/>
      <c r="L373" s="169"/>
      <c r="M373" s="195"/>
      <c r="N373" s="47"/>
      <c r="O373" s="47"/>
      <c r="P373" s="47"/>
      <c r="Q373" s="47"/>
      <c r="R373" s="47"/>
      <c r="S373" s="47"/>
      <c r="AA373" s="2"/>
      <c r="AB373" s="2"/>
      <c r="AC373" s="2"/>
      <c r="AD373" s="2"/>
      <c r="AE373" s="2"/>
      <c r="AF373" s="2"/>
      <c r="AG373" s="2"/>
    </row>
    <row r="374" spans="1:33" ht="15" customHeight="1" x14ac:dyDescent="0.3">
      <c r="A374" s="2"/>
      <c r="B374" s="2"/>
      <c r="C374" s="194">
        <f t="shared" si="5"/>
        <v>368</v>
      </c>
      <c r="D374" s="211"/>
      <c r="E374" s="169"/>
      <c r="F374" s="169"/>
      <c r="G374" s="169"/>
      <c r="H374" s="170"/>
      <c r="I374" s="235" t="str">
        <f>IFERROR(VLOOKUP(H374,base!$D$17:$E$24,2,),"-")</f>
        <v>-</v>
      </c>
      <c r="J374" s="169"/>
      <c r="K374" s="169"/>
      <c r="L374" s="169"/>
      <c r="M374" s="195"/>
      <c r="N374" s="47"/>
      <c r="O374" s="47"/>
      <c r="P374" s="47"/>
      <c r="Q374" s="47"/>
      <c r="R374" s="47"/>
      <c r="S374" s="47"/>
      <c r="AA374" s="2"/>
      <c r="AB374" s="2"/>
      <c r="AC374" s="2"/>
      <c r="AD374" s="2"/>
      <c r="AE374" s="2"/>
      <c r="AF374" s="2"/>
      <c r="AG374" s="2"/>
    </row>
    <row r="375" spans="1:33" ht="15" customHeight="1" x14ac:dyDescent="0.3">
      <c r="A375" s="2"/>
      <c r="B375" s="2"/>
      <c r="C375" s="194">
        <f t="shared" si="5"/>
        <v>369</v>
      </c>
      <c r="D375" s="211"/>
      <c r="E375" s="169"/>
      <c r="F375" s="169"/>
      <c r="G375" s="169"/>
      <c r="H375" s="170"/>
      <c r="I375" s="235" t="str">
        <f>IFERROR(VLOOKUP(H375,base!$D$17:$E$24,2,),"-")</f>
        <v>-</v>
      </c>
      <c r="J375" s="169"/>
      <c r="K375" s="169"/>
      <c r="L375" s="169"/>
      <c r="M375" s="195"/>
      <c r="N375" s="47"/>
      <c r="O375" s="47"/>
      <c r="P375" s="47"/>
      <c r="Q375" s="47"/>
      <c r="R375" s="47"/>
      <c r="S375" s="47"/>
      <c r="AA375" s="2"/>
      <c r="AB375" s="2"/>
      <c r="AC375" s="2"/>
      <c r="AD375" s="2"/>
      <c r="AE375" s="2"/>
      <c r="AF375" s="2"/>
      <c r="AG375" s="2"/>
    </row>
    <row r="376" spans="1:33" ht="15" customHeight="1" x14ac:dyDescent="0.3">
      <c r="A376" s="2"/>
      <c r="B376" s="2"/>
      <c r="C376" s="194">
        <f t="shared" si="5"/>
        <v>370</v>
      </c>
      <c r="D376" s="211"/>
      <c r="E376" s="169"/>
      <c r="F376" s="169"/>
      <c r="G376" s="169"/>
      <c r="H376" s="170"/>
      <c r="I376" s="235" t="str">
        <f>IFERROR(VLOOKUP(H376,base!$D$17:$E$24,2,),"-")</f>
        <v>-</v>
      </c>
      <c r="J376" s="169"/>
      <c r="K376" s="169"/>
      <c r="L376" s="169"/>
      <c r="M376" s="195"/>
      <c r="N376" s="47"/>
      <c r="O376" s="47"/>
      <c r="P376" s="47"/>
      <c r="Q376" s="47"/>
      <c r="R376" s="47"/>
      <c r="S376" s="47"/>
      <c r="AA376" s="2"/>
      <c r="AB376" s="2"/>
      <c r="AC376" s="2"/>
      <c r="AD376" s="2"/>
      <c r="AE376" s="2"/>
      <c r="AF376" s="2"/>
      <c r="AG376" s="2"/>
    </row>
    <row r="377" spans="1:33" ht="15" customHeight="1" x14ac:dyDescent="0.3">
      <c r="A377" s="2"/>
      <c r="B377" s="2"/>
      <c r="C377" s="194">
        <f t="shared" si="5"/>
        <v>371</v>
      </c>
      <c r="D377" s="211"/>
      <c r="E377" s="169"/>
      <c r="F377" s="169"/>
      <c r="G377" s="169"/>
      <c r="H377" s="170"/>
      <c r="I377" s="235" t="str">
        <f>IFERROR(VLOOKUP(H377,base!$D$17:$E$24,2,),"-")</f>
        <v>-</v>
      </c>
      <c r="J377" s="169"/>
      <c r="K377" s="169"/>
      <c r="L377" s="169"/>
      <c r="M377" s="195"/>
      <c r="N377" s="47"/>
      <c r="O377" s="47"/>
      <c r="P377" s="47"/>
      <c r="Q377" s="47"/>
      <c r="R377" s="47"/>
      <c r="S377" s="47"/>
      <c r="AA377" s="2"/>
      <c r="AB377" s="2"/>
      <c r="AC377" s="2"/>
      <c r="AD377" s="2"/>
      <c r="AE377" s="2"/>
      <c r="AF377" s="2"/>
      <c r="AG377" s="2"/>
    </row>
    <row r="378" spans="1:33" ht="15" customHeight="1" x14ac:dyDescent="0.3">
      <c r="A378" s="2"/>
      <c r="B378" s="2"/>
      <c r="C378" s="194">
        <f t="shared" si="5"/>
        <v>372</v>
      </c>
      <c r="D378" s="211"/>
      <c r="E378" s="169"/>
      <c r="F378" s="169"/>
      <c r="G378" s="169"/>
      <c r="H378" s="170"/>
      <c r="I378" s="235" t="str">
        <f>IFERROR(VLOOKUP(H378,base!$D$17:$E$24,2,),"-")</f>
        <v>-</v>
      </c>
      <c r="J378" s="169"/>
      <c r="K378" s="169"/>
      <c r="L378" s="169"/>
      <c r="M378" s="195"/>
      <c r="N378" s="47"/>
      <c r="O378" s="47"/>
      <c r="P378" s="47"/>
      <c r="Q378" s="47"/>
      <c r="R378" s="47"/>
      <c r="S378" s="47"/>
      <c r="AA378" s="2"/>
      <c r="AB378" s="2"/>
      <c r="AC378" s="2"/>
      <c r="AD378" s="2"/>
      <c r="AE378" s="2"/>
      <c r="AF378" s="2"/>
      <c r="AG378" s="2"/>
    </row>
    <row r="379" spans="1:33" ht="15" customHeight="1" x14ac:dyDescent="0.3">
      <c r="A379" s="2"/>
      <c r="B379" s="2"/>
      <c r="C379" s="194">
        <f t="shared" si="5"/>
        <v>373</v>
      </c>
      <c r="D379" s="211"/>
      <c r="E379" s="169"/>
      <c r="F379" s="169"/>
      <c r="G379" s="169"/>
      <c r="H379" s="170"/>
      <c r="I379" s="235" t="str">
        <f>IFERROR(VLOOKUP(H379,base!$D$17:$E$24,2,),"-")</f>
        <v>-</v>
      </c>
      <c r="J379" s="169"/>
      <c r="K379" s="169"/>
      <c r="L379" s="169"/>
      <c r="M379" s="195"/>
      <c r="N379" s="47"/>
      <c r="O379" s="47"/>
      <c r="P379" s="47"/>
      <c r="Q379" s="47"/>
      <c r="R379" s="47"/>
      <c r="S379" s="47"/>
      <c r="AA379" s="2"/>
      <c r="AB379" s="2"/>
      <c r="AC379" s="2"/>
      <c r="AD379" s="2"/>
      <c r="AE379" s="2"/>
      <c r="AF379" s="2"/>
      <c r="AG379" s="2"/>
    </row>
    <row r="380" spans="1:33" ht="15" customHeight="1" x14ac:dyDescent="0.3">
      <c r="A380" s="2"/>
      <c r="B380" s="2"/>
      <c r="C380" s="194">
        <f t="shared" si="5"/>
        <v>374</v>
      </c>
      <c r="D380" s="211"/>
      <c r="E380" s="169"/>
      <c r="F380" s="169"/>
      <c r="G380" s="169"/>
      <c r="H380" s="170"/>
      <c r="I380" s="235" t="str">
        <f>IFERROR(VLOOKUP(H380,base!$D$17:$E$24,2,),"-")</f>
        <v>-</v>
      </c>
      <c r="J380" s="169"/>
      <c r="K380" s="169"/>
      <c r="L380" s="169"/>
      <c r="M380" s="195"/>
      <c r="N380" s="47"/>
      <c r="O380" s="47"/>
      <c r="P380" s="47"/>
      <c r="Q380" s="47"/>
      <c r="R380" s="47"/>
      <c r="S380" s="47"/>
      <c r="AA380" s="2"/>
      <c r="AB380" s="2"/>
      <c r="AC380" s="2"/>
      <c r="AD380" s="2"/>
      <c r="AE380" s="2"/>
      <c r="AF380" s="2"/>
      <c r="AG380" s="2"/>
    </row>
    <row r="381" spans="1:33" ht="15" customHeight="1" x14ac:dyDescent="0.3">
      <c r="A381" s="2"/>
      <c r="B381" s="2"/>
      <c r="C381" s="194">
        <f t="shared" si="5"/>
        <v>375</v>
      </c>
      <c r="D381" s="211"/>
      <c r="E381" s="169"/>
      <c r="F381" s="169"/>
      <c r="G381" s="169"/>
      <c r="H381" s="170"/>
      <c r="I381" s="235" t="str">
        <f>IFERROR(VLOOKUP(H381,base!$D$17:$E$24,2,),"-")</f>
        <v>-</v>
      </c>
      <c r="J381" s="169"/>
      <c r="K381" s="169"/>
      <c r="L381" s="169"/>
      <c r="M381" s="195"/>
      <c r="N381" s="47"/>
      <c r="O381" s="47"/>
      <c r="P381" s="47"/>
      <c r="Q381" s="47"/>
      <c r="R381" s="47"/>
      <c r="S381" s="47"/>
      <c r="AA381" s="2"/>
      <c r="AB381" s="2"/>
      <c r="AC381" s="2"/>
      <c r="AD381" s="2"/>
      <c r="AE381" s="2"/>
      <c r="AF381" s="2"/>
      <c r="AG381" s="2"/>
    </row>
    <row r="382" spans="1:33" ht="15" customHeight="1" x14ac:dyDescent="0.3">
      <c r="A382" s="2"/>
      <c r="B382" s="2"/>
      <c r="C382" s="194">
        <f t="shared" si="5"/>
        <v>376</v>
      </c>
      <c r="D382" s="211"/>
      <c r="E382" s="169"/>
      <c r="F382" s="169"/>
      <c r="G382" s="169"/>
      <c r="H382" s="170"/>
      <c r="I382" s="235" t="str">
        <f>IFERROR(VLOOKUP(H382,base!$D$17:$E$24,2,),"-")</f>
        <v>-</v>
      </c>
      <c r="J382" s="169"/>
      <c r="K382" s="169"/>
      <c r="L382" s="169"/>
      <c r="M382" s="195"/>
      <c r="N382" s="47"/>
      <c r="O382" s="47"/>
      <c r="P382" s="47"/>
      <c r="Q382" s="47"/>
      <c r="R382" s="47"/>
      <c r="S382" s="47"/>
      <c r="AA382" s="2"/>
      <c r="AB382" s="2"/>
      <c r="AC382" s="2"/>
      <c r="AD382" s="2"/>
      <c r="AE382" s="2"/>
      <c r="AF382" s="2"/>
      <c r="AG382" s="2"/>
    </row>
    <row r="383" spans="1:33" ht="15" customHeight="1" x14ac:dyDescent="0.3">
      <c r="A383" s="2"/>
      <c r="B383" s="2"/>
      <c r="C383" s="194">
        <f t="shared" si="5"/>
        <v>377</v>
      </c>
      <c r="D383" s="211"/>
      <c r="E383" s="169"/>
      <c r="F383" s="169"/>
      <c r="G383" s="169"/>
      <c r="H383" s="170"/>
      <c r="I383" s="235" t="str">
        <f>IFERROR(VLOOKUP(H383,base!$D$17:$E$24,2,),"-")</f>
        <v>-</v>
      </c>
      <c r="J383" s="169"/>
      <c r="K383" s="169"/>
      <c r="L383" s="169"/>
      <c r="M383" s="195"/>
      <c r="N383" s="47"/>
      <c r="O383" s="47"/>
      <c r="P383" s="47"/>
      <c r="Q383" s="47"/>
      <c r="R383" s="47"/>
      <c r="S383" s="47"/>
      <c r="AA383" s="2"/>
      <c r="AB383" s="2"/>
      <c r="AC383" s="2"/>
      <c r="AD383" s="2"/>
      <c r="AE383" s="2"/>
      <c r="AF383" s="2"/>
      <c r="AG383" s="2"/>
    </row>
    <row r="384" spans="1:33" ht="15" customHeight="1" x14ac:dyDescent="0.3">
      <c r="A384" s="2"/>
      <c r="B384" s="2"/>
      <c r="C384" s="194">
        <f t="shared" si="5"/>
        <v>378</v>
      </c>
      <c r="D384" s="211"/>
      <c r="E384" s="169"/>
      <c r="F384" s="169"/>
      <c r="G384" s="169"/>
      <c r="H384" s="170"/>
      <c r="I384" s="235" t="str">
        <f>IFERROR(VLOOKUP(H384,base!$D$17:$E$24,2,),"-")</f>
        <v>-</v>
      </c>
      <c r="J384" s="169"/>
      <c r="K384" s="169"/>
      <c r="L384" s="169"/>
      <c r="M384" s="195"/>
      <c r="N384" s="47"/>
      <c r="O384" s="47"/>
      <c r="P384" s="47"/>
      <c r="Q384" s="47"/>
      <c r="R384" s="47"/>
      <c r="S384" s="47"/>
      <c r="AA384" s="2"/>
      <c r="AB384" s="2"/>
      <c r="AC384" s="2"/>
      <c r="AD384" s="2"/>
      <c r="AE384" s="2"/>
      <c r="AF384" s="2"/>
      <c r="AG384" s="2"/>
    </row>
    <row r="385" spans="1:33" ht="15" customHeight="1" x14ac:dyDescent="0.3">
      <c r="A385" s="2"/>
      <c r="B385" s="2"/>
      <c r="C385" s="194">
        <f t="shared" si="5"/>
        <v>379</v>
      </c>
      <c r="D385" s="211"/>
      <c r="E385" s="169"/>
      <c r="F385" s="169"/>
      <c r="G385" s="169"/>
      <c r="H385" s="170"/>
      <c r="I385" s="235" t="str">
        <f>IFERROR(VLOOKUP(H385,base!$D$17:$E$24,2,),"-")</f>
        <v>-</v>
      </c>
      <c r="J385" s="169"/>
      <c r="K385" s="169"/>
      <c r="L385" s="169"/>
      <c r="M385" s="195"/>
      <c r="N385" s="47"/>
      <c r="O385" s="47"/>
      <c r="P385" s="47"/>
      <c r="Q385" s="47"/>
      <c r="R385" s="47"/>
      <c r="S385" s="47"/>
      <c r="AA385" s="2"/>
      <c r="AB385" s="2"/>
      <c r="AC385" s="2"/>
      <c r="AD385" s="2"/>
      <c r="AE385" s="2"/>
      <c r="AF385" s="2"/>
      <c r="AG385" s="2"/>
    </row>
    <row r="386" spans="1:33" ht="15" customHeight="1" x14ac:dyDescent="0.3">
      <c r="A386" s="2"/>
      <c r="B386" s="2"/>
      <c r="C386" s="194">
        <f t="shared" si="5"/>
        <v>380</v>
      </c>
      <c r="D386" s="211"/>
      <c r="E386" s="169"/>
      <c r="F386" s="169"/>
      <c r="G386" s="169"/>
      <c r="H386" s="170"/>
      <c r="I386" s="235" t="str">
        <f>IFERROR(VLOOKUP(H386,base!$D$17:$E$24,2,),"-")</f>
        <v>-</v>
      </c>
      <c r="J386" s="169"/>
      <c r="K386" s="169"/>
      <c r="L386" s="169"/>
      <c r="M386" s="195"/>
      <c r="N386" s="47"/>
      <c r="O386" s="47"/>
      <c r="P386" s="47"/>
      <c r="Q386" s="47"/>
      <c r="R386" s="47"/>
      <c r="S386" s="47"/>
      <c r="AA386" s="2"/>
      <c r="AB386" s="2"/>
      <c r="AC386" s="2"/>
      <c r="AD386" s="2"/>
      <c r="AE386" s="2"/>
      <c r="AF386" s="2"/>
      <c r="AG386" s="2"/>
    </row>
    <row r="387" spans="1:33" ht="15" customHeight="1" x14ac:dyDescent="0.3">
      <c r="A387" s="2"/>
      <c r="B387" s="2"/>
      <c r="C387" s="194">
        <f t="shared" si="5"/>
        <v>381</v>
      </c>
      <c r="D387" s="211"/>
      <c r="E387" s="169"/>
      <c r="F387" s="169"/>
      <c r="G387" s="169"/>
      <c r="H387" s="170"/>
      <c r="I387" s="235" t="str">
        <f>IFERROR(VLOOKUP(H387,base!$D$17:$E$24,2,),"-")</f>
        <v>-</v>
      </c>
      <c r="J387" s="169"/>
      <c r="K387" s="169"/>
      <c r="L387" s="169"/>
      <c r="M387" s="195"/>
      <c r="N387" s="47"/>
      <c r="O387" s="47"/>
      <c r="P387" s="47"/>
      <c r="Q387" s="47"/>
      <c r="R387" s="47"/>
      <c r="S387" s="47"/>
      <c r="AA387" s="2"/>
      <c r="AB387" s="2"/>
      <c r="AC387" s="2"/>
      <c r="AD387" s="2"/>
      <c r="AE387" s="2"/>
      <c r="AF387" s="2"/>
      <c r="AG387" s="2"/>
    </row>
    <row r="388" spans="1:33" ht="15" customHeight="1" x14ac:dyDescent="0.3">
      <c r="A388" s="2"/>
      <c r="B388" s="2"/>
      <c r="C388" s="194">
        <f t="shared" si="5"/>
        <v>382</v>
      </c>
      <c r="D388" s="211"/>
      <c r="E388" s="169"/>
      <c r="F388" s="169"/>
      <c r="G388" s="169"/>
      <c r="H388" s="170"/>
      <c r="I388" s="235" t="str">
        <f>IFERROR(VLOOKUP(H388,base!$D$17:$E$24,2,),"-")</f>
        <v>-</v>
      </c>
      <c r="J388" s="169"/>
      <c r="K388" s="169"/>
      <c r="L388" s="169"/>
      <c r="M388" s="195"/>
      <c r="N388" s="47"/>
      <c r="O388" s="47"/>
      <c r="P388" s="47"/>
      <c r="Q388" s="47"/>
      <c r="R388" s="47"/>
      <c r="S388" s="47"/>
      <c r="AA388" s="2"/>
      <c r="AB388" s="2"/>
      <c r="AC388" s="2"/>
      <c r="AD388" s="2"/>
      <c r="AE388" s="2"/>
      <c r="AF388" s="2"/>
      <c r="AG388" s="2"/>
    </row>
    <row r="389" spans="1:33" ht="15" customHeight="1" x14ac:dyDescent="0.3">
      <c r="A389" s="2"/>
      <c r="B389" s="2"/>
      <c r="C389" s="194">
        <f t="shared" si="5"/>
        <v>383</v>
      </c>
      <c r="D389" s="211"/>
      <c r="E389" s="169"/>
      <c r="F389" s="169"/>
      <c r="G389" s="169"/>
      <c r="H389" s="170"/>
      <c r="I389" s="235" t="str">
        <f>IFERROR(VLOOKUP(H389,base!$D$17:$E$24,2,),"-")</f>
        <v>-</v>
      </c>
      <c r="J389" s="169"/>
      <c r="K389" s="169"/>
      <c r="L389" s="169"/>
      <c r="M389" s="195"/>
      <c r="N389" s="47"/>
      <c r="O389" s="47"/>
      <c r="P389" s="47"/>
      <c r="Q389" s="47"/>
      <c r="R389" s="47"/>
      <c r="S389" s="47"/>
      <c r="AA389" s="2"/>
      <c r="AB389" s="2"/>
      <c r="AC389" s="2"/>
      <c r="AD389" s="2"/>
      <c r="AE389" s="2"/>
      <c r="AF389" s="2"/>
      <c r="AG389" s="2"/>
    </row>
    <row r="390" spans="1:33" ht="15" customHeight="1" x14ac:dyDescent="0.3">
      <c r="A390" s="2"/>
      <c r="B390" s="2"/>
      <c r="C390" s="194">
        <f t="shared" si="5"/>
        <v>384</v>
      </c>
      <c r="D390" s="211"/>
      <c r="E390" s="169"/>
      <c r="F390" s="169"/>
      <c r="G390" s="169"/>
      <c r="H390" s="170"/>
      <c r="I390" s="235" t="str">
        <f>IFERROR(VLOOKUP(H390,base!$D$17:$E$24,2,),"-")</f>
        <v>-</v>
      </c>
      <c r="J390" s="169"/>
      <c r="K390" s="169"/>
      <c r="L390" s="169"/>
      <c r="M390" s="195"/>
      <c r="N390" s="47"/>
      <c r="O390" s="47"/>
      <c r="P390" s="47"/>
      <c r="Q390" s="47"/>
      <c r="R390" s="47"/>
      <c r="S390" s="47"/>
      <c r="AA390" s="2"/>
      <c r="AB390" s="2"/>
      <c r="AC390" s="2"/>
      <c r="AD390" s="2"/>
      <c r="AE390" s="2"/>
      <c r="AF390" s="2"/>
      <c r="AG390" s="2"/>
    </row>
    <row r="391" spans="1:33" ht="15" customHeight="1" x14ac:dyDescent="0.3">
      <c r="A391" s="2"/>
      <c r="B391" s="2"/>
      <c r="C391" s="194">
        <f t="shared" si="5"/>
        <v>385</v>
      </c>
      <c r="D391" s="211"/>
      <c r="E391" s="169"/>
      <c r="F391" s="169"/>
      <c r="G391" s="169"/>
      <c r="H391" s="170"/>
      <c r="I391" s="235" t="str">
        <f>IFERROR(VLOOKUP(H391,base!$D$17:$E$24,2,),"-")</f>
        <v>-</v>
      </c>
      <c r="J391" s="169"/>
      <c r="K391" s="169"/>
      <c r="L391" s="169"/>
      <c r="M391" s="195"/>
      <c r="N391" s="47"/>
      <c r="O391" s="47"/>
      <c r="P391" s="47"/>
      <c r="Q391" s="47"/>
      <c r="R391" s="47"/>
      <c r="S391" s="47"/>
      <c r="AA391" s="2"/>
      <c r="AB391" s="2"/>
      <c r="AC391" s="2"/>
      <c r="AD391" s="2"/>
      <c r="AE391" s="2"/>
      <c r="AF391" s="2"/>
      <c r="AG391" s="2"/>
    </row>
    <row r="392" spans="1:33" ht="15" customHeight="1" x14ac:dyDescent="0.3">
      <c r="A392" s="2"/>
      <c r="B392" s="2"/>
      <c r="C392" s="194">
        <f t="shared" ref="C392:C455" si="6">C391+1</f>
        <v>386</v>
      </c>
      <c r="D392" s="211"/>
      <c r="E392" s="169"/>
      <c r="F392" s="169"/>
      <c r="G392" s="169"/>
      <c r="H392" s="170"/>
      <c r="I392" s="235" t="str">
        <f>IFERROR(VLOOKUP(H392,base!$D$17:$E$24,2,),"-")</f>
        <v>-</v>
      </c>
      <c r="J392" s="169"/>
      <c r="K392" s="169"/>
      <c r="L392" s="169"/>
      <c r="M392" s="195"/>
      <c r="N392" s="47"/>
      <c r="O392" s="47"/>
      <c r="P392" s="47"/>
      <c r="Q392" s="47"/>
      <c r="R392" s="47"/>
      <c r="S392" s="47"/>
      <c r="AA392" s="2"/>
      <c r="AB392" s="2"/>
      <c r="AC392" s="2"/>
      <c r="AD392" s="2"/>
      <c r="AE392" s="2"/>
      <c r="AF392" s="2"/>
      <c r="AG392" s="2"/>
    </row>
    <row r="393" spans="1:33" ht="15" customHeight="1" x14ac:dyDescent="0.3">
      <c r="A393" s="2"/>
      <c r="B393" s="2"/>
      <c r="C393" s="194">
        <f t="shared" si="6"/>
        <v>387</v>
      </c>
      <c r="D393" s="211"/>
      <c r="E393" s="169"/>
      <c r="F393" s="169"/>
      <c r="G393" s="169"/>
      <c r="H393" s="170"/>
      <c r="I393" s="235" t="str">
        <f>IFERROR(VLOOKUP(H393,base!$D$17:$E$24,2,),"-")</f>
        <v>-</v>
      </c>
      <c r="J393" s="169"/>
      <c r="K393" s="169"/>
      <c r="L393" s="169"/>
      <c r="M393" s="195"/>
      <c r="N393" s="47"/>
      <c r="O393" s="47"/>
      <c r="P393" s="47"/>
      <c r="Q393" s="47"/>
      <c r="R393" s="47"/>
      <c r="S393" s="47"/>
      <c r="AA393" s="2"/>
      <c r="AB393" s="2"/>
      <c r="AC393" s="2"/>
      <c r="AD393" s="2"/>
      <c r="AE393" s="2"/>
      <c r="AF393" s="2"/>
      <c r="AG393" s="2"/>
    </row>
    <row r="394" spans="1:33" ht="15" customHeight="1" x14ac:dyDescent="0.3">
      <c r="A394" s="2"/>
      <c r="B394" s="2"/>
      <c r="C394" s="194">
        <f t="shared" si="6"/>
        <v>388</v>
      </c>
      <c r="D394" s="211"/>
      <c r="E394" s="169"/>
      <c r="F394" s="169"/>
      <c r="G394" s="169"/>
      <c r="H394" s="170"/>
      <c r="I394" s="235" t="str">
        <f>IFERROR(VLOOKUP(H394,base!$D$17:$E$24,2,),"-")</f>
        <v>-</v>
      </c>
      <c r="J394" s="169"/>
      <c r="K394" s="169"/>
      <c r="L394" s="169"/>
      <c r="M394" s="195"/>
      <c r="N394" s="47"/>
      <c r="O394" s="47"/>
      <c r="P394" s="47"/>
      <c r="Q394" s="47"/>
      <c r="R394" s="47"/>
      <c r="S394" s="47"/>
      <c r="AA394" s="2"/>
      <c r="AB394" s="2"/>
      <c r="AC394" s="2"/>
      <c r="AD394" s="2"/>
      <c r="AE394" s="2"/>
      <c r="AF394" s="2"/>
      <c r="AG394" s="2"/>
    </row>
    <row r="395" spans="1:33" ht="15" customHeight="1" x14ac:dyDescent="0.3">
      <c r="A395" s="2"/>
      <c r="B395" s="2"/>
      <c r="C395" s="194">
        <f t="shared" si="6"/>
        <v>389</v>
      </c>
      <c r="D395" s="211"/>
      <c r="E395" s="169"/>
      <c r="F395" s="169"/>
      <c r="G395" s="169"/>
      <c r="H395" s="170"/>
      <c r="I395" s="235" t="str">
        <f>IFERROR(VLOOKUP(H395,base!$D$17:$E$24,2,),"-")</f>
        <v>-</v>
      </c>
      <c r="J395" s="169"/>
      <c r="K395" s="169"/>
      <c r="L395" s="169"/>
      <c r="M395" s="195"/>
      <c r="N395" s="47"/>
      <c r="O395" s="47"/>
      <c r="P395" s="47"/>
      <c r="Q395" s="47"/>
      <c r="R395" s="47"/>
      <c r="S395" s="47"/>
      <c r="AA395" s="2"/>
      <c r="AB395" s="2"/>
      <c r="AC395" s="2"/>
      <c r="AD395" s="2"/>
      <c r="AE395" s="2"/>
      <c r="AF395" s="2"/>
      <c r="AG395" s="2"/>
    </row>
    <row r="396" spans="1:33" ht="15" customHeight="1" x14ac:dyDescent="0.3">
      <c r="A396" s="2"/>
      <c r="B396" s="2"/>
      <c r="C396" s="194">
        <f t="shared" si="6"/>
        <v>390</v>
      </c>
      <c r="D396" s="211"/>
      <c r="E396" s="169"/>
      <c r="F396" s="169"/>
      <c r="G396" s="169"/>
      <c r="H396" s="170"/>
      <c r="I396" s="235" t="str">
        <f>IFERROR(VLOOKUP(H396,base!$D$17:$E$24,2,),"-")</f>
        <v>-</v>
      </c>
      <c r="J396" s="169"/>
      <c r="K396" s="169"/>
      <c r="L396" s="169"/>
      <c r="M396" s="195"/>
      <c r="N396" s="47"/>
      <c r="O396" s="47"/>
      <c r="P396" s="47"/>
      <c r="Q396" s="47"/>
      <c r="R396" s="47"/>
      <c r="S396" s="47"/>
      <c r="AA396" s="2"/>
      <c r="AB396" s="2"/>
      <c r="AC396" s="2"/>
      <c r="AD396" s="2"/>
      <c r="AE396" s="2"/>
      <c r="AF396" s="2"/>
      <c r="AG396" s="2"/>
    </row>
    <row r="397" spans="1:33" ht="15" customHeight="1" x14ac:dyDescent="0.3">
      <c r="A397" s="2"/>
      <c r="B397" s="2"/>
      <c r="C397" s="194">
        <f t="shared" si="6"/>
        <v>391</v>
      </c>
      <c r="D397" s="211"/>
      <c r="E397" s="169"/>
      <c r="F397" s="169"/>
      <c r="G397" s="169"/>
      <c r="H397" s="170"/>
      <c r="I397" s="235" t="str">
        <f>IFERROR(VLOOKUP(H397,base!$D$17:$E$24,2,),"-")</f>
        <v>-</v>
      </c>
      <c r="J397" s="169"/>
      <c r="K397" s="169"/>
      <c r="L397" s="169"/>
      <c r="M397" s="195"/>
      <c r="N397" s="47"/>
      <c r="O397" s="47"/>
      <c r="P397" s="47"/>
      <c r="Q397" s="47"/>
      <c r="R397" s="47"/>
      <c r="S397" s="47"/>
      <c r="AA397" s="2"/>
      <c r="AB397" s="2"/>
      <c r="AC397" s="2"/>
      <c r="AD397" s="2"/>
      <c r="AE397" s="2"/>
      <c r="AF397" s="2"/>
      <c r="AG397" s="2"/>
    </row>
    <row r="398" spans="1:33" ht="15" customHeight="1" x14ac:dyDescent="0.3">
      <c r="A398" s="2"/>
      <c r="B398" s="2"/>
      <c r="C398" s="194">
        <f t="shared" si="6"/>
        <v>392</v>
      </c>
      <c r="D398" s="211"/>
      <c r="E398" s="169"/>
      <c r="F398" s="169"/>
      <c r="G398" s="169"/>
      <c r="H398" s="170"/>
      <c r="I398" s="235" t="str">
        <f>IFERROR(VLOOKUP(H398,base!$D$17:$E$24,2,),"-")</f>
        <v>-</v>
      </c>
      <c r="J398" s="169"/>
      <c r="K398" s="169"/>
      <c r="L398" s="169"/>
      <c r="M398" s="195"/>
      <c r="N398" s="47"/>
      <c r="O398" s="47"/>
      <c r="P398" s="47"/>
      <c r="Q398" s="47"/>
      <c r="R398" s="47"/>
      <c r="S398" s="47"/>
      <c r="AA398" s="2"/>
      <c r="AB398" s="2"/>
      <c r="AC398" s="2"/>
      <c r="AD398" s="2"/>
      <c r="AE398" s="2"/>
      <c r="AF398" s="2"/>
      <c r="AG398" s="2"/>
    </row>
    <row r="399" spans="1:33" ht="15" customHeight="1" x14ac:dyDescent="0.3">
      <c r="A399" s="2"/>
      <c r="B399" s="2"/>
      <c r="C399" s="194">
        <f t="shared" si="6"/>
        <v>393</v>
      </c>
      <c r="D399" s="211"/>
      <c r="E399" s="169"/>
      <c r="F399" s="169"/>
      <c r="G399" s="169"/>
      <c r="H399" s="170"/>
      <c r="I399" s="235" t="str">
        <f>IFERROR(VLOOKUP(H399,base!$D$17:$E$24,2,),"-")</f>
        <v>-</v>
      </c>
      <c r="J399" s="169"/>
      <c r="K399" s="169"/>
      <c r="L399" s="169"/>
      <c r="M399" s="195"/>
      <c r="N399" s="47"/>
      <c r="O399" s="47"/>
      <c r="P399" s="47"/>
      <c r="Q399" s="47"/>
      <c r="R399" s="47"/>
      <c r="S399" s="47"/>
      <c r="AA399" s="2"/>
      <c r="AB399" s="2"/>
      <c r="AC399" s="2"/>
      <c r="AD399" s="2"/>
      <c r="AE399" s="2"/>
      <c r="AF399" s="2"/>
      <c r="AG399" s="2"/>
    </row>
    <row r="400" spans="1:33" ht="15" customHeight="1" x14ac:dyDescent="0.3">
      <c r="A400" s="2"/>
      <c r="B400" s="2"/>
      <c r="C400" s="194">
        <f t="shared" si="6"/>
        <v>394</v>
      </c>
      <c r="D400" s="211"/>
      <c r="E400" s="169"/>
      <c r="F400" s="169"/>
      <c r="G400" s="169"/>
      <c r="H400" s="170"/>
      <c r="I400" s="235" t="str">
        <f>IFERROR(VLOOKUP(H400,base!$D$17:$E$24,2,),"-")</f>
        <v>-</v>
      </c>
      <c r="J400" s="169"/>
      <c r="K400" s="169"/>
      <c r="L400" s="169"/>
      <c r="M400" s="195"/>
      <c r="N400" s="47"/>
      <c r="O400" s="47"/>
      <c r="P400" s="47"/>
      <c r="Q400" s="47"/>
      <c r="R400" s="47"/>
      <c r="S400" s="47"/>
      <c r="AA400" s="2"/>
      <c r="AB400" s="2"/>
      <c r="AC400" s="2"/>
      <c r="AD400" s="2"/>
      <c r="AE400" s="2"/>
      <c r="AF400" s="2"/>
      <c r="AG400" s="2"/>
    </row>
    <row r="401" spans="1:33" ht="15" customHeight="1" x14ac:dyDescent="0.3">
      <c r="A401" s="2"/>
      <c r="B401" s="2"/>
      <c r="C401" s="194">
        <f t="shared" si="6"/>
        <v>395</v>
      </c>
      <c r="D401" s="211"/>
      <c r="E401" s="169"/>
      <c r="F401" s="169"/>
      <c r="G401" s="169"/>
      <c r="H401" s="170"/>
      <c r="I401" s="235" t="str">
        <f>IFERROR(VLOOKUP(H401,base!$D$17:$E$24,2,),"-")</f>
        <v>-</v>
      </c>
      <c r="J401" s="169"/>
      <c r="K401" s="169"/>
      <c r="L401" s="169"/>
      <c r="M401" s="195"/>
      <c r="N401" s="47"/>
      <c r="O401" s="47"/>
      <c r="P401" s="47"/>
      <c r="Q401" s="47"/>
      <c r="R401" s="47"/>
      <c r="S401" s="47"/>
      <c r="AA401" s="2"/>
      <c r="AB401" s="2"/>
      <c r="AC401" s="2"/>
      <c r="AD401" s="2"/>
      <c r="AE401" s="2"/>
      <c r="AF401" s="2"/>
      <c r="AG401" s="2"/>
    </row>
    <row r="402" spans="1:33" ht="15" customHeight="1" x14ac:dyDescent="0.3">
      <c r="A402" s="2"/>
      <c r="B402" s="2"/>
      <c r="C402" s="194">
        <f t="shared" si="6"/>
        <v>396</v>
      </c>
      <c r="D402" s="211"/>
      <c r="E402" s="169"/>
      <c r="F402" s="169"/>
      <c r="G402" s="169"/>
      <c r="H402" s="170"/>
      <c r="I402" s="235" t="str">
        <f>IFERROR(VLOOKUP(H402,base!$D$17:$E$24,2,),"-")</f>
        <v>-</v>
      </c>
      <c r="J402" s="169"/>
      <c r="K402" s="169"/>
      <c r="L402" s="169"/>
      <c r="M402" s="195"/>
      <c r="N402" s="47"/>
      <c r="O402" s="47"/>
      <c r="P402" s="47"/>
      <c r="Q402" s="47"/>
      <c r="R402" s="47"/>
      <c r="S402" s="47"/>
      <c r="AA402" s="2"/>
      <c r="AB402" s="2"/>
      <c r="AC402" s="2"/>
      <c r="AD402" s="2"/>
      <c r="AE402" s="2"/>
      <c r="AF402" s="2"/>
      <c r="AG402" s="2"/>
    </row>
    <row r="403" spans="1:33" ht="15" customHeight="1" x14ac:dyDescent="0.3">
      <c r="A403" s="2"/>
      <c r="B403" s="2"/>
      <c r="C403" s="194">
        <f t="shared" si="6"/>
        <v>397</v>
      </c>
      <c r="D403" s="211"/>
      <c r="E403" s="169"/>
      <c r="F403" s="169"/>
      <c r="G403" s="169"/>
      <c r="H403" s="170"/>
      <c r="I403" s="235" t="str">
        <f>IFERROR(VLOOKUP(H403,base!$D$17:$E$24,2,),"-")</f>
        <v>-</v>
      </c>
      <c r="J403" s="169"/>
      <c r="K403" s="169"/>
      <c r="L403" s="169"/>
      <c r="M403" s="195"/>
      <c r="N403" s="47"/>
      <c r="O403" s="47"/>
      <c r="P403" s="47"/>
      <c r="Q403" s="47"/>
      <c r="R403" s="47"/>
      <c r="S403" s="47"/>
      <c r="AA403" s="2"/>
      <c r="AB403" s="2"/>
      <c r="AC403" s="2"/>
      <c r="AD403" s="2"/>
      <c r="AE403" s="2"/>
      <c r="AF403" s="2"/>
      <c r="AG403" s="2"/>
    </row>
    <row r="404" spans="1:33" ht="15" customHeight="1" x14ac:dyDescent="0.3">
      <c r="A404" s="2"/>
      <c r="B404" s="2"/>
      <c r="C404" s="194">
        <f t="shared" si="6"/>
        <v>398</v>
      </c>
      <c r="D404" s="211"/>
      <c r="E404" s="169"/>
      <c r="F404" s="169"/>
      <c r="G404" s="169"/>
      <c r="H404" s="170"/>
      <c r="I404" s="235" t="str">
        <f>IFERROR(VLOOKUP(H404,base!$D$17:$E$24,2,),"-")</f>
        <v>-</v>
      </c>
      <c r="J404" s="169"/>
      <c r="K404" s="169"/>
      <c r="L404" s="169"/>
      <c r="M404" s="195"/>
      <c r="N404" s="47"/>
      <c r="O404" s="47"/>
      <c r="P404" s="47"/>
      <c r="Q404" s="47"/>
      <c r="R404" s="47"/>
      <c r="S404" s="47"/>
      <c r="AA404" s="2"/>
      <c r="AB404" s="2"/>
      <c r="AC404" s="2"/>
      <c r="AD404" s="2"/>
      <c r="AE404" s="2"/>
      <c r="AF404" s="2"/>
      <c r="AG404" s="2"/>
    </row>
    <row r="405" spans="1:33" ht="15" customHeight="1" x14ac:dyDescent="0.3">
      <c r="A405" s="2"/>
      <c r="B405" s="2"/>
      <c r="C405" s="194">
        <f t="shared" si="6"/>
        <v>399</v>
      </c>
      <c r="D405" s="211"/>
      <c r="E405" s="169"/>
      <c r="F405" s="169"/>
      <c r="G405" s="169"/>
      <c r="H405" s="170"/>
      <c r="I405" s="235" t="str">
        <f>IFERROR(VLOOKUP(H405,base!$D$17:$E$24,2,),"-")</f>
        <v>-</v>
      </c>
      <c r="J405" s="169"/>
      <c r="K405" s="169"/>
      <c r="L405" s="169"/>
      <c r="M405" s="195"/>
      <c r="N405" s="47"/>
      <c r="O405" s="47"/>
      <c r="P405" s="47"/>
      <c r="Q405" s="47"/>
      <c r="R405" s="47"/>
      <c r="S405" s="47"/>
      <c r="AA405" s="2"/>
      <c r="AB405" s="2"/>
      <c r="AC405" s="2"/>
      <c r="AD405" s="2"/>
      <c r="AE405" s="2"/>
      <c r="AF405" s="2"/>
      <c r="AG405" s="2"/>
    </row>
    <row r="406" spans="1:33" ht="15" customHeight="1" x14ac:dyDescent="0.3">
      <c r="A406" s="2"/>
      <c r="B406" s="2"/>
      <c r="C406" s="194">
        <f t="shared" si="6"/>
        <v>400</v>
      </c>
      <c r="D406" s="211"/>
      <c r="E406" s="169"/>
      <c r="F406" s="169"/>
      <c r="G406" s="169"/>
      <c r="H406" s="170"/>
      <c r="I406" s="235" t="str">
        <f>IFERROR(VLOOKUP(H406,base!$D$17:$E$24,2,),"-")</f>
        <v>-</v>
      </c>
      <c r="J406" s="169"/>
      <c r="K406" s="169"/>
      <c r="L406" s="169"/>
      <c r="M406" s="195"/>
      <c r="N406" s="47"/>
      <c r="O406" s="47"/>
      <c r="P406" s="47"/>
      <c r="Q406" s="47"/>
      <c r="R406" s="47"/>
      <c r="S406" s="47"/>
      <c r="AA406" s="2"/>
      <c r="AB406" s="2"/>
      <c r="AC406" s="2"/>
      <c r="AD406" s="2"/>
      <c r="AE406" s="2"/>
      <c r="AF406" s="2"/>
      <c r="AG406" s="2"/>
    </row>
    <row r="407" spans="1:33" ht="15" customHeight="1" x14ac:dyDescent="0.3">
      <c r="A407" s="2"/>
      <c r="B407" s="2"/>
      <c r="C407" s="194">
        <f t="shared" si="6"/>
        <v>401</v>
      </c>
      <c r="D407" s="211"/>
      <c r="E407" s="169"/>
      <c r="F407" s="169"/>
      <c r="G407" s="169"/>
      <c r="H407" s="170"/>
      <c r="I407" s="235" t="str">
        <f>IFERROR(VLOOKUP(H407,base!$D$17:$E$24,2,),"-")</f>
        <v>-</v>
      </c>
      <c r="J407" s="169"/>
      <c r="K407" s="169"/>
      <c r="L407" s="169"/>
      <c r="M407" s="195"/>
      <c r="N407" s="47"/>
      <c r="O407" s="47"/>
      <c r="P407" s="47"/>
      <c r="Q407" s="47"/>
      <c r="R407" s="47"/>
      <c r="S407" s="47"/>
      <c r="AA407" s="2"/>
      <c r="AB407" s="2"/>
      <c r="AC407" s="2"/>
      <c r="AD407" s="2"/>
      <c r="AE407" s="2"/>
      <c r="AF407" s="2"/>
      <c r="AG407" s="2"/>
    </row>
    <row r="408" spans="1:33" ht="15" customHeight="1" x14ac:dyDescent="0.3">
      <c r="A408" s="2"/>
      <c r="B408" s="2"/>
      <c r="C408" s="194">
        <f t="shared" si="6"/>
        <v>402</v>
      </c>
      <c r="D408" s="211"/>
      <c r="E408" s="169"/>
      <c r="F408" s="169"/>
      <c r="G408" s="169"/>
      <c r="H408" s="170"/>
      <c r="I408" s="235" t="str">
        <f>IFERROR(VLOOKUP(H408,base!$D$17:$E$24,2,),"-")</f>
        <v>-</v>
      </c>
      <c r="J408" s="169"/>
      <c r="K408" s="169"/>
      <c r="L408" s="169"/>
      <c r="M408" s="195"/>
      <c r="N408" s="47"/>
      <c r="O408" s="47"/>
      <c r="P408" s="47"/>
      <c r="Q408" s="47"/>
      <c r="R408" s="47"/>
      <c r="S408" s="47"/>
      <c r="AA408" s="2"/>
      <c r="AB408" s="2"/>
      <c r="AC408" s="2"/>
      <c r="AD408" s="2"/>
      <c r="AE408" s="2"/>
      <c r="AF408" s="2"/>
      <c r="AG408" s="2"/>
    </row>
    <row r="409" spans="1:33" ht="15" customHeight="1" x14ac:dyDescent="0.3">
      <c r="A409" s="2"/>
      <c r="B409" s="2"/>
      <c r="C409" s="194">
        <f t="shared" si="6"/>
        <v>403</v>
      </c>
      <c r="D409" s="211"/>
      <c r="E409" s="169"/>
      <c r="F409" s="169"/>
      <c r="G409" s="169"/>
      <c r="H409" s="170"/>
      <c r="I409" s="235" t="str">
        <f>IFERROR(VLOOKUP(H409,base!$D$17:$E$24,2,),"-")</f>
        <v>-</v>
      </c>
      <c r="J409" s="169"/>
      <c r="K409" s="169"/>
      <c r="L409" s="169"/>
      <c r="M409" s="195"/>
      <c r="N409" s="47"/>
      <c r="O409" s="47"/>
      <c r="P409" s="47"/>
      <c r="Q409" s="47"/>
      <c r="R409" s="47"/>
      <c r="S409" s="47"/>
      <c r="AA409" s="2"/>
      <c r="AB409" s="2"/>
      <c r="AC409" s="2"/>
      <c r="AD409" s="2"/>
      <c r="AE409" s="2"/>
      <c r="AF409" s="2"/>
      <c r="AG409" s="2"/>
    </row>
    <row r="410" spans="1:33" ht="15" customHeight="1" x14ac:dyDescent="0.3">
      <c r="A410" s="2"/>
      <c r="B410" s="2"/>
      <c r="C410" s="194">
        <f t="shared" si="6"/>
        <v>404</v>
      </c>
      <c r="D410" s="211"/>
      <c r="E410" s="169"/>
      <c r="F410" s="169"/>
      <c r="G410" s="169"/>
      <c r="H410" s="170"/>
      <c r="I410" s="235" t="str">
        <f>IFERROR(VLOOKUP(H410,base!$D$17:$E$24,2,),"-")</f>
        <v>-</v>
      </c>
      <c r="J410" s="169"/>
      <c r="K410" s="169"/>
      <c r="L410" s="169"/>
      <c r="M410" s="195"/>
      <c r="N410" s="47"/>
      <c r="O410" s="47"/>
      <c r="P410" s="47"/>
      <c r="Q410" s="47"/>
      <c r="R410" s="47"/>
      <c r="S410" s="47"/>
      <c r="AA410" s="2"/>
      <c r="AB410" s="2"/>
      <c r="AC410" s="2"/>
      <c r="AD410" s="2"/>
      <c r="AE410" s="2"/>
      <c r="AF410" s="2"/>
      <c r="AG410" s="2"/>
    </row>
    <row r="411" spans="1:33" ht="15" customHeight="1" x14ac:dyDescent="0.3">
      <c r="A411" s="2"/>
      <c r="B411" s="2"/>
      <c r="C411" s="194">
        <f t="shared" si="6"/>
        <v>405</v>
      </c>
      <c r="D411" s="211"/>
      <c r="E411" s="169"/>
      <c r="F411" s="169"/>
      <c r="G411" s="169"/>
      <c r="H411" s="170"/>
      <c r="I411" s="235" t="str">
        <f>IFERROR(VLOOKUP(H411,base!$D$17:$E$24,2,),"-")</f>
        <v>-</v>
      </c>
      <c r="J411" s="169"/>
      <c r="K411" s="169"/>
      <c r="L411" s="169"/>
      <c r="M411" s="195"/>
      <c r="N411" s="47"/>
      <c r="O411" s="47"/>
      <c r="P411" s="47"/>
      <c r="Q411" s="47"/>
      <c r="R411" s="47"/>
      <c r="S411" s="47"/>
      <c r="AA411" s="2"/>
      <c r="AB411" s="2"/>
      <c r="AC411" s="2"/>
      <c r="AD411" s="2"/>
      <c r="AE411" s="2"/>
      <c r="AF411" s="2"/>
      <c r="AG411" s="2"/>
    </row>
    <row r="412" spans="1:33" ht="15" customHeight="1" x14ac:dyDescent="0.3">
      <c r="A412" s="2"/>
      <c r="B412" s="2"/>
      <c r="C412" s="194">
        <f t="shared" si="6"/>
        <v>406</v>
      </c>
      <c r="D412" s="211"/>
      <c r="E412" s="169"/>
      <c r="F412" s="169"/>
      <c r="G412" s="169"/>
      <c r="H412" s="170"/>
      <c r="I412" s="235" t="str">
        <f>IFERROR(VLOOKUP(H412,base!$D$17:$E$24,2,),"-")</f>
        <v>-</v>
      </c>
      <c r="J412" s="169"/>
      <c r="K412" s="169"/>
      <c r="L412" s="169"/>
      <c r="M412" s="195"/>
      <c r="N412" s="47"/>
      <c r="O412" s="47"/>
      <c r="P412" s="47"/>
      <c r="Q412" s="47"/>
      <c r="R412" s="47"/>
      <c r="S412" s="47"/>
      <c r="AA412" s="2"/>
      <c r="AB412" s="2"/>
      <c r="AC412" s="2"/>
      <c r="AD412" s="2"/>
      <c r="AE412" s="2"/>
      <c r="AF412" s="2"/>
      <c r="AG412" s="2"/>
    </row>
    <row r="413" spans="1:33" ht="15" customHeight="1" x14ac:dyDescent="0.3">
      <c r="A413" s="2"/>
      <c r="B413" s="2"/>
      <c r="C413" s="194">
        <f t="shared" si="6"/>
        <v>407</v>
      </c>
      <c r="D413" s="211"/>
      <c r="E413" s="169"/>
      <c r="F413" s="169"/>
      <c r="G413" s="169"/>
      <c r="H413" s="170"/>
      <c r="I413" s="235" t="str">
        <f>IFERROR(VLOOKUP(H413,base!$D$17:$E$24,2,),"-")</f>
        <v>-</v>
      </c>
      <c r="J413" s="169"/>
      <c r="K413" s="169"/>
      <c r="L413" s="169"/>
      <c r="M413" s="195"/>
      <c r="N413" s="47"/>
      <c r="O413" s="47"/>
      <c r="P413" s="47"/>
      <c r="Q413" s="47"/>
      <c r="R413" s="47"/>
      <c r="S413" s="47"/>
      <c r="AA413" s="2"/>
      <c r="AB413" s="2"/>
      <c r="AC413" s="2"/>
      <c r="AD413" s="2"/>
      <c r="AE413" s="2"/>
      <c r="AF413" s="2"/>
      <c r="AG413" s="2"/>
    </row>
    <row r="414" spans="1:33" ht="15" customHeight="1" x14ac:dyDescent="0.3">
      <c r="A414" s="2"/>
      <c r="B414" s="2"/>
      <c r="C414" s="194">
        <f t="shared" si="6"/>
        <v>408</v>
      </c>
      <c r="D414" s="211"/>
      <c r="E414" s="169"/>
      <c r="F414" s="169"/>
      <c r="G414" s="169"/>
      <c r="H414" s="170"/>
      <c r="I414" s="235" t="str">
        <f>IFERROR(VLOOKUP(H414,base!$D$17:$E$24,2,),"-")</f>
        <v>-</v>
      </c>
      <c r="J414" s="169"/>
      <c r="K414" s="169"/>
      <c r="L414" s="169"/>
      <c r="M414" s="195"/>
      <c r="N414" s="47"/>
      <c r="O414" s="47"/>
      <c r="P414" s="47"/>
      <c r="Q414" s="47"/>
      <c r="R414" s="47"/>
      <c r="S414" s="47"/>
      <c r="AA414" s="2"/>
      <c r="AB414" s="2"/>
      <c r="AC414" s="2"/>
      <c r="AD414" s="2"/>
      <c r="AE414" s="2"/>
      <c r="AF414" s="2"/>
      <c r="AG414" s="2"/>
    </row>
    <row r="415" spans="1:33" ht="15" customHeight="1" x14ac:dyDescent="0.3">
      <c r="A415" s="2"/>
      <c r="B415" s="2"/>
      <c r="C415" s="194">
        <f t="shared" si="6"/>
        <v>409</v>
      </c>
      <c r="D415" s="211"/>
      <c r="E415" s="169"/>
      <c r="F415" s="169"/>
      <c r="G415" s="169"/>
      <c r="H415" s="170"/>
      <c r="I415" s="235" t="str">
        <f>IFERROR(VLOOKUP(H415,base!$D$17:$E$24,2,),"-")</f>
        <v>-</v>
      </c>
      <c r="J415" s="169"/>
      <c r="K415" s="169"/>
      <c r="L415" s="169"/>
      <c r="M415" s="195"/>
      <c r="N415" s="47"/>
      <c r="O415" s="47"/>
      <c r="P415" s="47"/>
      <c r="Q415" s="47"/>
      <c r="R415" s="47"/>
      <c r="S415" s="47"/>
      <c r="AA415" s="2"/>
      <c r="AB415" s="2"/>
      <c r="AC415" s="2"/>
      <c r="AD415" s="2"/>
      <c r="AE415" s="2"/>
      <c r="AF415" s="2"/>
      <c r="AG415" s="2"/>
    </row>
    <row r="416" spans="1:33" ht="15" customHeight="1" x14ac:dyDescent="0.3">
      <c r="A416" s="2"/>
      <c r="B416" s="2"/>
      <c r="C416" s="194">
        <f t="shared" si="6"/>
        <v>410</v>
      </c>
      <c r="D416" s="211"/>
      <c r="E416" s="169"/>
      <c r="F416" s="169"/>
      <c r="G416" s="169"/>
      <c r="H416" s="170"/>
      <c r="I416" s="235" t="str">
        <f>IFERROR(VLOOKUP(H416,base!$D$17:$E$24,2,),"-")</f>
        <v>-</v>
      </c>
      <c r="J416" s="169"/>
      <c r="K416" s="169"/>
      <c r="L416" s="169"/>
      <c r="M416" s="195"/>
      <c r="N416" s="47"/>
      <c r="O416" s="47"/>
      <c r="P416" s="47"/>
      <c r="Q416" s="47"/>
      <c r="R416" s="47"/>
      <c r="S416" s="47"/>
      <c r="AA416" s="2"/>
      <c r="AB416" s="2"/>
      <c r="AC416" s="2"/>
      <c r="AD416" s="2"/>
      <c r="AE416" s="2"/>
      <c r="AF416" s="2"/>
      <c r="AG416" s="2"/>
    </row>
    <row r="417" spans="1:33" ht="15" customHeight="1" x14ac:dyDescent="0.3">
      <c r="A417" s="2"/>
      <c r="B417" s="2"/>
      <c r="C417" s="194">
        <f t="shared" si="6"/>
        <v>411</v>
      </c>
      <c r="D417" s="211"/>
      <c r="E417" s="169"/>
      <c r="F417" s="169"/>
      <c r="G417" s="169"/>
      <c r="H417" s="170"/>
      <c r="I417" s="235" t="str">
        <f>IFERROR(VLOOKUP(H417,base!$D$17:$E$24,2,),"-")</f>
        <v>-</v>
      </c>
      <c r="J417" s="169"/>
      <c r="K417" s="169"/>
      <c r="L417" s="169"/>
      <c r="M417" s="195"/>
      <c r="N417" s="47"/>
      <c r="O417" s="47"/>
      <c r="P417" s="47"/>
      <c r="Q417" s="47"/>
      <c r="R417" s="47"/>
      <c r="S417" s="47"/>
      <c r="AA417" s="2"/>
      <c r="AB417" s="2"/>
      <c r="AC417" s="2"/>
      <c r="AD417" s="2"/>
      <c r="AE417" s="2"/>
      <c r="AF417" s="2"/>
      <c r="AG417" s="2"/>
    </row>
    <row r="418" spans="1:33" ht="15" customHeight="1" x14ac:dyDescent="0.3">
      <c r="A418" s="2"/>
      <c r="B418" s="2"/>
      <c r="C418" s="194">
        <f t="shared" si="6"/>
        <v>412</v>
      </c>
      <c r="D418" s="211"/>
      <c r="E418" s="169"/>
      <c r="F418" s="169"/>
      <c r="G418" s="169"/>
      <c r="H418" s="170"/>
      <c r="I418" s="235" t="str">
        <f>IFERROR(VLOOKUP(H418,base!$D$17:$E$24,2,),"-")</f>
        <v>-</v>
      </c>
      <c r="J418" s="169"/>
      <c r="K418" s="169"/>
      <c r="L418" s="169"/>
      <c r="M418" s="195"/>
      <c r="N418" s="47"/>
      <c r="O418" s="47"/>
      <c r="P418" s="47"/>
      <c r="Q418" s="47"/>
      <c r="R418" s="47"/>
      <c r="S418" s="47"/>
      <c r="AA418" s="2"/>
      <c r="AB418" s="2"/>
      <c r="AC418" s="2"/>
      <c r="AD418" s="2"/>
      <c r="AE418" s="2"/>
      <c r="AF418" s="2"/>
      <c r="AG418" s="2"/>
    </row>
    <row r="419" spans="1:33" ht="15" customHeight="1" x14ac:dyDescent="0.3">
      <c r="A419" s="2"/>
      <c r="B419" s="2"/>
      <c r="C419" s="194">
        <f t="shared" si="6"/>
        <v>413</v>
      </c>
      <c r="D419" s="211"/>
      <c r="E419" s="169"/>
      <c r="F419" s="169"/>
      <c r="G419" s="169"/>
      <c r="H419" s="170"/>
      <c r="I419" s="235" t="str">
        <f>IFERROR(VLOOKUP(H419,base!$D$17:$E$24,2,),"-")</f>
        <v>-</v>
      </c>
      <c r="J419" s="169"/>
      <c r="K419" s="169"/>
      <c r="L419" s="169"/>
      <c r="M419" s="195"/>
      <c r="N419" s="47"/>
      <c r="O419" s="47"/>
      <c r="P419" s="47"/>
      <c r="Q419" s="47"/>
      <c r="R419" s="47"/>
      <c r="S419" s="47"/>
      <c r="AA419" s="2"/>
      <c r="AB419" s="2"/>
      <c r="AC419" s="2"/>
      <c r="AD419" s="2"/>
      <c r="AE419" s="2"/>
      <c r="AF419" s="2"/>
      <c r="AG419" s="2"/>
    </row>
    <row r="420" spans="1:33" ht="15" customHeight="1" x14ac:dyDescent="0.3">
      <c r="A420" s="2"/>
      <c r="B420" s="2"/>
      <c r="C420" s="194">
        <f t="shared" si="6"/>
        <v>414</v>
      </c>
      <c r="D420" s="211"/>
      <c r="E420" s="169"/>
      <c r="F420" s="169"/>
      <c r="G420" s="169"/>
      <c r="H420" s="170"/>
      <c r="I420" s="235" t="str">
        <f>IFERROR(VLOOKUP(H420,base!$D$17:$E$24,2,),"-")</f>
        <v>-</v>
      </c>
      <c r="J420" s="169"/>
      <c r="K420" s="169"/>
      <c r="L420" s="169"/>
      <c r="M420" s="195"/>
      <c r="N420" s="47"/>
      <c r="O420" s="47"/>
      <c r="P420" s="47"/>
      <c r="Q420" s="47"/>
      <c r="R420" s="47"/>
      <c r="S420" s="47"/>
      <c r="AA420" s="2"/>
      <c r="AB420" s="2"/>
      <c r="AC420" s="2"/>
      <c r="AD420" s="2"/>
      <c r="AE420" s="2"/>
      <c r="AF420" s="2"/>
      <c r="AG420" s="2"/>
    </row>
    <row r="421" spans="1:33" ht="15" customHeight="1" x14ac:dyDescent="0.3">
      <c r="A421" s="2"/>
      <c r="B421" s="2"/>
      <c r="C421" s="194">
        <f t="shared" si="6"/>
        <v>415</v>
      </c>
      <c r="D421" s="211"/>
      <c r="E421" s="169"/>
      <c r="F421" s="169"/>
      <c r="G421" s="169"/>
      <c r="H421" s="170"/>
      <c r="I421" s="235" t="str">
        <f>IFERROR(VLOOKUP(H421,base!$D$17:$E$24,2,),"-")</f>
        <v>-</v>
      </c>
      <c r="J421" s="169"/>
      <c r="K421" s="169"/>
      <c r="L421" s="169"/>
      <c r="M421" s="195"/>
      <c r="N421" s="47"/>
      <c r="O421" s="47"/>
      <c r="P421" s="47"/>
      <c r="Q421" s="47"/>
      <c r="R421" s="47"/>
      <c r="S421" s="47"/>
      <c r="AA421" s="2"/>
      <c r="AB421" s="2"/>
      <c r="AC421" s="2"/>
      <c r="AD421" s="2"/>
      <c r="AE421" s="2"/>
      <c r="AF421" s="2"/>
      <c r="AG421" s="2"/>
    </row>
    <row r="422" spans="1:33" ht="15" customHeight="1" x14ac:dyDescent="0.3">
      <c r="A422" s="2"/>
      <c r="B422" s="2"/>
      <c r="C422" s="194">
        <f t="shared" si="6"/>
        <v>416</v>
      </c>
      <c r="D422" s="211"/>
      <c r="E422" s="169"/>
      <c r="F422" s="169"/>
      <c r="G422" s="169"/>
      <c r="H422" s="170"/>
      <c r="I422" s="235" t="str">
        <f>IFERROR(VLOOKUP(H422,base!$D$17:$E$24,2,),"-")</f>
        <v>-</v>
      </c>
      <c r="J422" s="169"/>
      <c r="K422" s="169"/>
      <c r="L422" s="169"/>
      <c r="M422" s="195"/>
      <c r="N422" s="47"/>
      <c r="O422" s="47"/>
      <c r="P422" s="47"/>
      <c r="Q422" s="47"/>
      <c r="R422" s="47"/>
      <c r="S422" s="47"/>
      <c r="AA422" s="2"/>
      <c r="AB422" s="2"/>
      <c r="AC422" s="2"/>
      <c r="AD422" s="2"/>
      <c r="AE422" s="2"/>
      <c r="AF422" s="2"/>
      <c r="AG422" s="2"/>
    </row>
    <row r="423" spans="1:33" ht="15" customHeight="1" x14ac:dyDescent="0.3">
      <c r="A423" s="2"/>
      <c r="B423" s="2"/>
      <c r="C423" s="194">
        <f t="shared" si="6"/>
        <v>417</v>
      </c>
      <c r="D423" s="211"/>
      <c r="E423" s="169"/>
      <c r="F423" s="169"/>
      <c r="G423" s="169"/>
      <c r="H423" s="170"/>
      <c r="I423" s="235" t="str">
        <f>IFERROR(VLOOKUP(H423,base!$D$17:$E$24,2,),"-")</f>
        <v>-</v>
      </c>
      <c r="J423" s="169"/>
      <c r="K423" s="169"/>
      <c r="L423" s="169"/>
      <c r="M423" s="195"/>
      <c r="N423" s="47"/>
      <c r="O423" s="47"/>
      <c r="P423" s="47"/>
      <c r="Q423" s="47"/>
      <c r="R423" s="47"/>
      <c r="S423" s="47"/>
      <c r="AA423" s="2"/>
      <c r="AB423" s="2"/>
      <c r="AC423" s="2"/>
      <c r="AD423" s="2"/>
      <c r="AE423" s="2"/>
      <c r="AF423" s="2"/>
      <c r="AG423" s="2"/>
    </row>
    <row r="424" spans="1:33" ht="15" customHeight="1" x14ac:dyDescent="0.3">
      <c r="A424" s="2"/>
      <c r="B424" s="2"/>
      <c r="C424" s="194">
        <f t="shared" si="6"/>
        <v>418</v>
      </c>
      <c r="D424" s="211"/>
      <c r="E424" s="169"/>
      <c r="F424" s="169"/>
      <c r="G424" s="169"/>
      <c r="H424" s="170"/>
      <c r="I424" s="235" t="str">
        <f>IFERROR(VLOOKUP(H424,base!$D$17:$E$24,2,),"-")</f>
        <v>-</v>
      </c>
      <c r="J424" s="169"/>
      <c r="K424" s="169"/>
      <c r="L424" s="169"/>
      <c r="M424" s="195"/>
      <c r="N424" s="47"/>
      <c r="O424" s="47"/>
      <c r="P424" s="47"/>
      <c r="Q424" s="47"/>
      <c r="R424" s="47"/>
      <c r="S424" s="47"/>
      <c r="AA424" s="2"/>
      <c r="AB424" s="2"/>
      <c r="AC424" s="2"/>
      <c r="AD424" s="2"/>
      <c r="AE424" s="2"/>
      <c r="AF424" s="2"/>
      <c r="AG424" s="2"/>
    </row>
    <row r="425" spans="1:33" ht="15" customHeight="1" x14ac:dyDescent="0.3">
      <c r="A425" s="2"/>
      <c r="B425" s="2"/>
      <c r="C425" s="194">
        <f t="shared" si="6"/>
        <v>419</v>
      </c>
      <c r="D425" s="211"/>
      <c r="E425" s="169"/>
      <c r="F425" s="169"/>
      <c r="G425" s="169"/>
      <c r="H425" s="170"/>
      <c r="I425" s="235" t="str">
        <f>IFERROR(VLOOKUP(H425,base!$D$17:$E$24,2,),"-")</f>
        <v>-</v>
      </c>
      <c r="J425" s="169"/>
      <c r="K425" s="169"/>
      <c r="L425" s="169"/>
      <c r="M425" s="195"/>
      <c r="N425" s="47"/>
      <c r="O425" s="47"/>
      <c r="P425" s="47"/>
      <c r="Q425" s="47"/>
      <c r="R425" s="47"/>
      <c r="S425" s="47"/>
      <c r="AA425" s="2"/>
      <c r="AB425" s="2"/>
      <c r="AC425" s="2"/>
      <c r="AD425" s="2"/>
      <c r="AE425" s="2"/>
      <c r="AF425" s="2"/>
      <c r="AG425" s="2"/>
    </row>
    <row r="426" spans="1:33" ht="15" customHeight="1" x14ac:dyDescent="0.3">
      <c r="A426" s="2"/>
      <c r="B426" s="2"/>
      <c r="C426" s="194">
        <f t="shared" si="6"/>
        <v>420</v>
      </c>
      <c r="D426" s="211"/>
      <c r="E426" s="169"/>
      <c r="F426" s="169"/>
      <c r="G426" s="169"/>
      <c r="H426" s="170"/>
      <c r="I426" s="235" t="str">
        <f>IFERROR(VLOOKUP(H426,base!$D$17:$E$24,2,),"-")</f>
        <v>-</v>
      </c>
      <c r="J426" s="169"/>
      <c r="K426" s="169"/>
      <c r="L426" s="169"/>
      <c r="M426" s="195"/>
      <c r="N426" s="47"/>
      <c r="O426" s="47"/>
      <c r="P426" s="47"/>
      <c r="Q426" s="47"/>
      <c r="R426" s="47"/>
      <c r="S426" s="47"/>
      <c r="AA426" s="2"/>
      <c r="AB426" s="2"/>
      <c r="AC426" s="2"/>
      <c r="AD426" s="2"/>
      <c r="AE426" s="2"/>
      <c r="AF426" s="2"/>
      <c r="AG426" s="2"/>
    </row>
    <row r="427" spans="1:33" ht="15" customHeight="1" x14ac:dyDescent="0.3">
      <c r="A427" s="2"/>
      <c r="B427" s="2"/>
      <c r="C427" s="194">
        <f t="shared" si="6"/>
        <v>421</v>
      </c>
      <c r="D427" s="211"/>
      <c r="E427" s="169"/>
      <c r="F427" s="169"/>
      <c r="G427" s="169"/>
      <c r="H427" s="170"/>
      <c r="I427" s="235" t="str">
        <f>IFERROR(VLOOKUP(H427,base!$D$17:$E$24,2,),"-")</f>
        <v>-</v>
      </c>
      <c r="J427" s="169"/>
      <c r="K427" s="169"/>
      <c r="L427" s="169"/>
      <c r="M427" s="195"/>
      <c r="N427" s="47"/>
      <c r="O427" s="47"/>
      <c r="P427" s="47"/>
      <c r="Q427" s="47"/>
      <c r="R427" s="47"/>
      <c r="S427" s="47"/>
      <c r="AA427" s="2"/>
      <c r="AB427" s="2"/>
      <c r="AC427" s="2"/>
      <c r="AD427" s="2"/>
      <c r="AE427" s="2"/>
      <c r="AF427" s="2"/>
      <c r="AG427" s="2"/>
    </row>
    <row r="428" spans="1:33" ht="15" customHeight="1" x14ac:dyDescent="0.3">
      <c r="A428" s="2"/>
      <c r="B428" s="2"/>
      <c r="C428" s="194">
        <f t="shared" si="6"/>
        <v>422</v>
      </c>
      <c r="D428" s="211"/>
      <c r="E428" s="169"/>
      <c r="F428" s="169"/>
      <c r="G428" s="169"/>
      <c r="H428" s="170"/>
      <c r="I428" s="235" t="str">
        <f>IFERROR(VLOOKUP(H428,base!$D$17:$E$24,2,),"-")</f>
        <v>-</v>
      </c>
      <c r="J428" s="169"/>
      <c r="K428" s="169"/>
      <c r="L428" s="169"/>
      <c r="M428" s="195"/>
      <c r="N428" s="47"/>
      <c r="O428" s="47"/>
      <c r="P428" s="47"/>
      <c r="Q428" s="47"/>
      <c r="R428" s="47"/>
      <c r="S428" s="47"/>
      <c r="AA428" s="2"/>
      <c r="AB428" s="2"/>
      <c r="AC428" s="2"/>
      <c r="AD428" s="2"/>
      <c r="AE428" s="2"/>
      <c r="AF428" s="2"/>
      <c r="AG428" s="2"/>
    </row>
    <row r="429" spans="1:33" ht="15" customHeight="1" x14ac:dyDescent="0.3">
      <c r="A429" s="2"/>
      <c r="B429" s="2"/>
      <c r="C429" s="194">
        <f t="shared" si="6"/>
        <v>423</v>
      </c>
      <c r="D429" s="211"/>
      <c r="E429" s="169"/>
      <c r="F429" s="169"/>
      <c r="G429" s="169"/>
      <c r="H429" s="170"/>
      <c r="I429" s="235" t="str">
        <f>IFERROR(VLOOKUP(H429,base!$D$17:$E$24,2,),"-")</f>
        <v>-</v>
      </c>
      <c r="J429" s="169"/>
      <c r="K429" s="169"/>
      <c r="L429" s="169"/>
      <c r="M429" s="195"/>
      <c r="N429" s="47"/>
      <c r="O429" s="47"/>
      <c r="P429" s="47"/>
      <c r="Q429" s="47"/>
      <c r="R429" s="47"/>
      <c r="S429" s="47"/>
      <c r="AA429" s="2"/>
      <c r="AB429" s="2"/>
      <c r="AC429" s="2"/>
      <c r="AD429" s="2"/>
      <c r="AE429" s="2"/>
      <c r="AF429" s="2"/>
      <c r="AG429" s="2"/>
    </row>
    <row r="430" spans="1:33" ht="15" customHeight="1" x14ac:dyDescent="0.3">
      <c r="A430" s="2"/>
      <c r="B430" s="2"/>
      <c r="C430" s="194">
        <f t="shared" si="6"/>
        <v>424</v>
      </c>
      <c r="D430" s="211"/>
      <c r="E430" s="169"/>
      <c r="F430" s="169"/>
      <c r="G430" s="169"/>
      <c r="H430" s="170"/>
      <c r="I430" s="235" t="str">
        <f>IFERROR(VLOOKUP(H430,base!$D$17:$E$24,2,),"-")</f>
        <v>-</v>
      </c>
      <c r="J430" s="169"/>
      <c r="K430" s="169"/>
      <c r="L430" s="169"/>
      <c r="M430" s="195"/>
      <c r="N430" s="47"/>
      <c r="O430" s="47"/>
      <c r="P430" s="47"/>
      <c r="Q430" s="47"/>
      <c r="R430" s="47"/>
      <c r="S430" s="47"/>
      <c r="AA430" s="2"/>
      <c r="AB430" s="2"/>
      <c r="AC430" s="2"/>
      <c r="AD430" s="2"/>
      <c r="AE430" s="2"/>
      <c r="AF430" s="2"/>
      <c r="AG430" s="2"/>
    </row>
    <row r="431" spans="1:33" ht="15" customHeight="1" x14ac:dyDescent="0.3">
      <c r="A431" s="2"/>
      <c r="B431" s="2"/>
      <c r="C431" s="194">
        <f t="shared" si="6"/>
        <v>425</v>
      </c>
      <c r="D431" s="211"/>
      <c r="E431" s="169"/>
      <c r="F431" s="169"/>
      <c r="G431" s="169"/>
      <c r="H431" s="170"/>
      <c r="I431" s="235" t="str">
        <f>IFERROR(VLOOKUP(H431,base!$D$17:$E$24,2,),"-")</f>
        <v>-</v>
      </c>
      <c r="J431" s="169"/>
      <c r="K431" s="169"/>
      <c r="L431" s="169"/>
      <c r="M431" s="195"/>
      <c r="N431" s="47"/>
      <c r="O431" s="47"/>
      <c r="P431" s="47"/>
      <c r="Q431" s="47"/>
      <c r="R431" s="47"/>
      <c r="S431" s="47"/>
      <c r="AA431" s="2"/>
      <c r="AB431" s="2"/>
      <c r="AC431" s="2"/>
      <c r="AD431" s="2"/>
      <c r="AE431" s="2"/>
      <c r="AF431" s="2"/>
      <c r="AG431" s="2"/>
    </row>
    <row r="432" spans="1:33" ht="15" customHeight="1" x14ac:dyDescent="0.3">
      <c r="A432" s="2"/>
      <c r="B432" s="2"/>
      <c r="C432" s="194">
        <f t="shared" si="6"/>
        <v>426</v>
      </c>
      <c r="D432" s="211"/>
      <c r="E432" s="169"/>
      <c r="F432" s="169"/>
      <c r="G432" s="169"/>
      <c r="H432" s="170"/>
      <c r="I432" s="235" t="str">
        <f>IFERROR(VLOOKUP(H432,base!$D$17:$E$24,2,),"-")</f>
        <v>-</v>
      </c>
      <c r="J432" s="169"/>
      <c r="K432" s="169"/>
      <c r="L432" s="169"/>
      <c r="M432" s="195"/>
      <c r="N432" s="47"/>
      <c r="O432" s="47"/>
      <c r="P432" s="47"/>
      <c r="Q432" s="47"/>
      <c r="R432" s="47"/>
      <c r="S432" s="47"/>
      <c r="AA432" s="2"/>
      <c r="AB432" s="2"/>
      <c r="AC432" s="2"/>
      <c r="AD432" s="2"/>
      <c r="AE432" s="2"/>
      <c r="AF432" s="2"/>
      <c r="AG432" s="2"/>
    </row>
    <row r="433" spans="1:33" ht="15" customHeight="1" x14ac:dyDescent="0.3">
      <c r="A433" s="2"/>
      <c r="B433" s="2"/>
      <c r="C433" s="194">
        <f t="shared" si="6"/>
        <v>427</v>
      </c>
      <c r="D433" s="211"/>
      <c r="E433" s="169"/>
      <c r="F433" s="169"/>
      <c r="G433" s="169"/>
      <c r="H433" s="170"/>
      <c r="I433" s="235" t="str">
        <f>IFERROR(VLOOKUP(H433,base!$D$17:$E$24,2,),"-")</f>
        <v>-</v>
      </c>
      <c r="J433" s="169"/>
      <c r="K433" s="169"/>
      <c r="L433" s="169"/>
      <c r="M433" s="195"/>
      <c r="N433" s="47"/>
      <c r="O433" s="47"/>
      <c r="P433" s="47"/>
      <c r="Q433" s="47"/>
      <c r="R433" s="47"/>
      <c r="S433" s="47"/>
      <c r="AA433" s="2"/>
      <c r="AB433" s="2"/>
      <c r="AC433" s="2"/>
      <c r="AD433" s="2"/>
      <c r="AE433" s="2"/>
      <c r="AF433" s="2"/>
      <c r="AG433" s="2"/>
    </row>
    <row r="434" spans="1:33" ht="15" customHeight="1" x14ac:dyDescent="0.3">
      <c r="A434" s="2"/>
      <c r="B434" s="2"/>
      <c r="C434" s="194">
        <f t="shared" si="6"/>
        <v>428</v>
      </c>
      <c r="D434" s="211"/>
      <c r="E434" s="169"/>
      <c r="F434" s="169"/>
      <c r="G434" s="169"/>
      <c r="H434" s="170"/>
      <c r="I434" s="235" t="str">
        <f>IFERROR(VLOOKUP(H434,base!$D$17:$E$24,2,),"-")</f>
        <v>-</v>
      </c>
      <c r="J434" s="169"/>
      <c r="K434" s="169"/>
      <c r="L434" s="169"/>
      <c r="M434" s="195"/>
      <c r="N434" s="47"/>
      <c r="O434" s="47"/>
      <c r="P434" s="47"/>
      <c r="Q434" s="47"/>
      <c r="R434" s="47"/>
      <c r="S434" s="47"/>
      <c r="AA434" s="2"/>
      <c r="AB434" s="2"/>
      <c r="AC434" s="2"/>
      <c r="AD434" s="2"/>
      <c r="AE434" s="2"/>
      <c r="AF434" s="2"/>
      <c r="AG434" s="2"/>
    </row>
    <row r="435" spans="1:33" ht="15" customHeight="1" x14ac:dyDescent="0.3">
      <c r="A435" s="2"/>
      <c r="B435" s="2"/>
      <c r="C435" s="194">
        <f t="shared" si="6"/>
        <v>429</v>
      </c>
      <c r="D435" s="211"/>
      <c r="E435" s="169"/>
      <c r="F435" s="169"/>
      <c r="G435" s="169"/>
      <c r="H435" s="170"/>
      <c r="I435" s="235" t="str">
        <f>IFERROR(VLOOKUP(H435,base!$D$17:$E$24,2,),"-")</f>
        <v>-</v>
      </c>
      <c r="J435" s="169"/>
      <c r="K435" s="169"/>
      <c r="L435" s="169"/>
      <c r="M435" s="195"/>
      <c r="N435" s="47"/>
      <c r="O435" s="47"/>
      <c r="P435" s="47"/>
      <c r="Q435" s="47"/>
      <c r="R435" s="47"/>
      <c r="S435" s="47"/>
      <c r="AA435" s="2"/>
      <c r="AB435" s="2"/>
      <c r="AC435" s="2"/>
      <c r="AD435" s="2"/>
      <c r="AE435" s="2"/>
      <c r="AF435" s="2"/>
      <c r="AG435" s="2"/>
    </row>
    <row r="436" spans="1:33" ht="15" customHeight="1" x14ac:dyDescent="0.3">
      <c r="A436" s="2"/>
      <c r="B436" s="2"/>
      <c r="C436" s="194">
        <f t="shared" si="6"/>
        <v>430</v>
      </c>
      <c r="D436" s="211"/>
      <c r="E436" s="169"/>
      <c r="F436" s="169"/>
      <c r="G436" s="169"/>
      <c r="H436" s="170"/>
      <c r="I436" s="235" t="str">
        <f>IFERROR(VLOOKUP(H436,base!$D$17:$E$24,2,),"-")</f>
        <v>-</v>
      </c>
      <c r="J436" s="169"/>
      <c r="K436" s="169"/>
      <c r="L436" s="169"/>
      <c r="M436" s="195"/>
      <c r="N436" s="47"/>
      <c r="O436" s="47"/>
      <c r="P436" s="47"/>
      <c r="Q436" s="47"/>
      <c r="R436" s="47"/>
      <c r="S436" s="47"/>
      <c r="AA436" s="2"/>
      <c r="AB436" s="2"/>
      <c r="AC436" s="2"/>
      <c r="AD436" s="2"/>
      <c r="AE436" s="2"/>
      <c r="AF436" s="2"/>
      <c r="AG436" s="2"/>
    </row>
    <row r="437" spans="1:33" ht="15" customHeight="1" x14ac:dyDescent="0.3">
      <c r="A437" s="2"/>
      <c r="B437" s="2"/>
      <c r="C437" s="194">
        <f t="shared" si="6"/>
        <v>431</v>
      </c>
      <c r="D437" s="211"/>
      <c r="E437" s="169"/>
      <c r="F437" s="169"/>
      <c r="G437" s="169"/>
      <c r="H437" s="170"/>
      <c r="I437" s="235" t="str">
        <f>IFERROR(VLOOKUP(H437,base!$D$17:$E$24,2,),"-")</f>
        <v>-</v>
      </c>
      <c r="J437" s="169"/>
      <c r="K437" s="169"/>
      <c r="L437" s="169"/>
      <c r="M437" s="195"/>
      <c r="N437" s="47"/>
      <c r="O437" s="47"/>
      <c r="P437" s="47"/>
      <c r="Q437" s="47"/>
      <c r="R437" s="47"/>
      <c r="S437" s="47"/>
      <c r="AA437" s="2"/>
      <c r="AB437" s="2"/>
      <c r="AC437" s="2"/>
      <c r="AD437" s="2"/>
      <c r="AE437" s="2"/>
      <c r="AF437" s="2"/>
      <c r="AG437" s="2"/>
    </row>
    <row r="438" spans="1:33" ht="15" customHeight="1" x14ac:dyDescent="0.3">
      <c r="A438" s="2"/>
      <c r="B438" s="2"/>
      <c r="C438" s="194">
        <f t="shared" si="6"/>
        <v>432</v>
      </c>
      <c r="D438" s="211"/>
      <c r="E438" s="169"/>
      <c r="F438" s="169"/>
      <c r="G438" s="169"/>
      <c r="H438" s="170"/>
      <c r="I438" s="235" t="str">
        <f>IFERROR(VLOOKUP(H438,base!$D$17:$E$24,2,),"-")</f>
        <v>-</v>
      </c>
      <c r="J438" s="169"/>
      <c r="K438" s="169"/>
      <c r="L438" s="169"/>
      <c r="M438" s="195"/>
      <c r="N438" s="47"/>
      <c r="O438" s="47"/>
      <c r="P438" s="47"/>
      <c r="Q438" s="47"/>
      <c r="R438" s="47"/>
      <c r="S438" s="47"/>
      <c r="AA438" s="2"/>
      <c r="AB438" s="2"/>
      <c r="AC438" s="2"/>
      <c r="AD438" s="2"/>
      <c r="AE438" s="2"/>
      <c r="AF438" s="2"/>
      <c r="AG438" s="2"/>
    </row>
    <row r="439" spans="1:33" ht="15" customHeight="1" x14ac:dyDescent="0.3">
      <c r="A439" s="2"/>
      <c r="B439" s="2"/>
      <c r="C439" s="194">
        <f t="shared" si="6"/>
        <v>433</v>
      </c>
      <c r="D439" s="211"/>
      <c r="E439" s="169"/>
      <c r="F439" s="169"/>
      <c r="G439" s="169"/>
      <c r="H439" s="170"/>
      <c r="I439" s="235" t="str">
        <f>IFERROR(VLOOKUP(H439,base!$D$17:$E$24,2,),"-")</f>
        <v>-</v>
      </c>
      <c r="J439" s="169"/>
      <c r="K439" s="169"/>
      <c r="L439" s="169"/>
      <c r="M439" s="195"/>
      <c r="N439" s="47"/>
      <c r="O439" s="47"/>
      <c r="P439" s="47"/>
      <c r="Q439" s="47"/>
      <c r="R439" s="47"/>
      <c r="S439" s="47"/>
      <c r="AA439" s="2"/>
      <c r="AB439" s="2"/>
      <c r="AC439" s="2"/>
      <c r="AD439" s="2"/>
      <c r="AE439" s="2"/>
      <c r="AF439" s="2"/>
      <c r="AG439" s="2"/>
    </row>
    <row r="440" spans="1:33" ht="15" customHeight="1" x14ac:dyDescent="0.3">
      <c r="A440" s="2"/>
      <c r="B440" s="2"/>
      <c r="C440" s="194">
        <f t="shared" si="6"/>
        <v>434</v>
      </c>
      <c r="D440" s="211"/>
      <c r="E440" s="169"/>
      <c r="F440" s="169"/>
      <c r="G440" s="169"/>
      <c r="H440" s="170"/>
      <c r="I440" s="235" t="str">
        <f>IFERROR(VLOOKUP(H440,base!$D$17:$E$24,2,),"-")</f>
        <v>-</v>
      </c>
      <c r="J440" s="169"/>
      <c r="K440" s="169"/>
      <c r="L440" s="169"/>
      <c r="M440" s="195"/>
      <c r="N440" s="47"/>
      <c r="O440" s="47"/>
      <c r="P440" s="47"/>
      <c r="Q440" s="47"/>
      <c r="R440" s="47"/>
      <c r="S440" s="47"/>
      <c r="AA440" s="2"/>
      <c r="AB440" s="2"/>
      <c r="AC440" s="2"/>
      <c r="AD440" s="2"/>
      <c r="AE440" s="2"/>
      <c r="AF440" s="2"/>
      <c r="AG440" s="2"/>
    </row>
    <row r="441" spans="1:33" ht="15" customHeight="1" x14ac:dyDescent="0.3">
      <c r="A441" s="2"/>
      <c r="B441" s="2"/>
      <c r="C441" s="194">
        <f t="shared" si="6"/>
        <v>435</v>
      </c>
      <c r="D441" s="211"/>
      <c r="E441" s="169"/>
      <c r="F441" s="169"/>
      <c r="G441" s="169"/>
      <c r="H441" s="170"/>
      <c r="I441" s="235" t="str">
        <f>IFERROR(VLOOKUP(H441,base!$D$17:$E$24,2,),"-")</f>
        <v>-</v>
      </c>
      <c r="J441" s="169"/>
      <c r="K441" s="169"/>
      <c r="L441" s="169"/>
      <c r="M441" s="195"/>
      <c r="N441" s="47"/>
      <c r="O441" s="47"/>
      <c r="P441" s="47"/>
      <c r="Q441" s="47"/>
      <c r="R441" s="47"/>
      <c r="S441" s="47"/>
      <c r="AA441" s="2"/>
      <c r="AB441" s="2"/>
      <c r="AC441" s="2"/>
      <c r="AD441" s="2"/>
      <c r="AE441" s="2"/>
      <c r="AF441" s="2"/>
      <c r="AG441" s="2"/>
    </row>
    <row r="442" spans="1:33" ht="15" customHeight="1" x14ac:dyDescent="0.3">
      <c r="A442" s="2"/>
      <c r="B442" s="2"/>
      <c r="C442" s="194">
        <f t="shared" si="6"/>
        <v>436</v>
      </c>
      <c r="D442" s="211"/>
      <c r="E442" s="169"/>
      <c r="F442" s="169"/>
      <c r="G442" s="169"/>
      <c r="H442" s="170"/>
      <c r="I442" s="235" t="str">
        <f>IFERROR(VLOOKUP(H442,base!$D$17:$E$24,2,),"-")</f>
        <v>-</v>
      </c>
      <c r="J442" s="169"/>
      <c r="K442" s="169"/>
      <c r="L442" s="169"/>
      <c r="M442" s="195"/>
      <c r="N442" s="47"/>
      <c r="O442" s="47"/>
      <c r="P442" s="47"/>
      <c r="Q442" s="47"/>
      <c r="R442" s="47"/>
      <c r="S442" s="47"/>
      <c r="AA442" s="2"/>
      <c r="AB442" s="2"/>
      <c r="AC442" s="2"/>
      <c r="AD442" s="2"/>
      <c r="AE442" s="2"/>
      <c r="AF442" s="2"/>
      <c r="AG442" s="2"/>
    </row>
    <row r="443" spans="1:33" ht="15" customHeight="1" x14ac:dyDescent="0.3">
      <c r="A443" s="2"/>
      <c r="B443" s="2"/>
      <c r="C443" s="194">
        <f t="shared" si="6"/>
        <v>437</v>
      </c>
      <c r="D443" s="211"/>
      <c r="E443" s="169"/>
      <c r="F443" s="169"/>
      <c r="G443" s="169"/>
      <c r="H443" s="170"/>
      <c r="I443" s="235" t="str">
        <f>IFERROR(VLOOKUP(H443,base!$D$17:$E$24,2,),"-")</f>
        <v>-</v>
      </c>
      <c r="J443" s="169"/>
      <c r="K443" s="169"/>
      <c r="L443" s="169"/>
      <c r="M443" s="195"/>
      <c r="N443" s="47"/>
      <c r="O443" s="47"/>
      <c r="P443" s="47"/>
      <c r="Q443" s="47"/>
      <c r="R443" s="47"/>
      <c r="S443" s="47"/>
      <c r="AA443" s="2"/>
      <c r="AB443" s="2"/>
      <c r="AC443" s="2"/>
      <c r="AD443" s="2"/>
      <c r="AE443" s="2"/>
      <c r="AF443" s="2"/>
      <c r="AG443" s="2"/>
    </row>
    <row r="444" spans="1:33" ht="15" customHeight="1" x14ac:dyDescent="0.3">
      <c r="A444" s="2"/>
      <c r="B444" s="2"/>
      <c r="C444" s="194">
        <f t="shared" si="6"/>
        <v>438</v>
      </c>
      <c r="D444" s="211"/>
      <c r="E444" s="169"/>
      <c r="F444" s="169"/>
      <c r="G444" s="169"/>
      <c r="H444" s="170"/>
      <c r="I444" s="235" t="str">
        <f>IFERROR(VLOOKUP(H444,base!$D$17:$E$24,2,),"-")</f>
        <v>-</v>
      </c>
      <c r="J444" s="169"/>
      <c r="K444" s="169"/>
      <c r="L444" s="169"/>
      <c r="M444" s="195"/>
      <c r="N444" s="47"/>
      <c r="O444" s="47"/>
      <c r="P444" s="47"/>
      <c r="Q444" s="47"/>
      <c r="R444" s="47"/>
      <c r="S444" s="47"/>
      <c r="AA444" s="2"/>
      <c r="AB444" s="2"/>
      <c r="AC444" s="2"/>
      <c r="AD444" s="2"/>
      <c r="AE444" s="2"/>
      <c r="AF444" s="2"/>
      <c r="AG444" s="2"/>
    </row>
    <row r="445" spans="1:33" ht="15" customHeight="1" x14ac:dyDescent="0.3">
      <c r="A445" s="2"/>
      <c r="B445" s="2"/>
      <c r="C445" s="194">
        <f t="shared" si="6"/>
        <v>439</v>
      </c>
      <c r="D445" s="211"/>
      <c r="E445" s="169"/>
      <c r="F445" s="169"/>
      <c r="G445" s="169"/>
      <c r="H445" s="170"/>
      <c r="I445" s="235" t="str">
        <f>IFERROR(VLOOKUP(H445,base!$D$17:$E$24,2,),"-")</f>
        <v>-</v>
      </c>
      <c r="J445" s="169"/>
      <c r="K445" s="169"/>
      <c r="L445" s="169"/>
      <c r="M445" s="195"/>
      <c r="N445" s="47"/>
      <c r="O445" s="47"/>
      <c r="P445" s="47"/>
      <c r="Q445" s="47"/>
      <c r="R445" s="47"/>
      <c r="S445" s="47"/>
      <c r="AA445" s="2"/>
      <c r="AB445" s="2"/>
      <c r="AC445" s="2"/>
      <c r="AD445" s="2"/>
      <c r="AE445" s="2"/>
      <c r="AF445" s="2"/>
      <c r="AG445" s="2"/>
    </row>
    <row r="446" spans="1:33" ht="15" customHeight="1" x14ac:dyDescent="0.3">
      <c r="A446" s="2"/>
      <c r="B446" s="2"/>
      <c r="C446" s="194">
        <f t="shared" si="6"/>
        <v>440</v>
      </c>
      <c r="D446" s="211"/>
      <c r="E446" s="169"/>
      <c r="F446" s="169"/>
      <c r="G446" s="169"/>
      <c r="H446" s="170"/>
      <c r="I446" s="235" t="str">
        <f>IFERROR(VLOOKUP(H446,base!$D$17:$E$24,2,),"-")</f>
        <v>-</v>
      </c>
      <c r="J446" s="169"/>
      <c r="K446" s="169"/>
      <c r="L446" s="169"/>
      <c r="M446" s="195"/>
      <c r="N446" s="47"/>
      <c r="O446" s="47"/>
      <c r="P446" s="47"/>
      <c r="Q446" s="47"/>
      <c r="R446" s="47"/>
      <c r="S446" s="47"/>
      <c r="AA446" s="2"/>
      <c r="AB446" s="2"/>
      <c r="AC446" s="2"/>
      <c r="AD446" s="2"/>
      <c r="AE446" s="2"/>
      <c r="AF446" s="2"/>
      <c r="AG446" s="2"/>
    </row>
    <row r="447" spans="1:33" ht="15" customHeight="1" x14ac:dyDescent="0.3">
      <c r="A447" s="2"/>
      <c r="B447" s="2"/>
      <c r="C447" s="194">
        <f t="shared" si="6"/>
        <v>441</v>
      </c>
      <c r="D447" s="211"/>
      <c r="E447" s="169"/>
      <c r="F447" s="169"/>
      <c r="G447" s="169"/>
      <c r="H447" s="170"/>
      <c r="I447" s="235" t="str">
        <f>IFERROR(VLOOKUP(H447,base!$D$17:$E$24,2,),"-")</f>
        <v>-</v>
      </c>
      <c r="J447" s="169"/>
      <c r="K447" s="169"/>
      <c r="L447" s="169"/>
      <c r="M447" s="195"/>
      <c r="N447" s="47"/>
      <c r="O447" s="47"/>
      <c r="P447" s="47"/>
      <c r="Q447" s="47"/>
      <c r="R447" s="47"/>
      <c r="S447" s="47"/>
      <c r="AA447" s="2"/>
      <c r="AB447" s="2"/>
      <c r="AC447" s="2"/>
      <c r="AD447" s="2"/>
      <c r="AE447" s="2"/>
      <c r="AF447" s="2"/>
      <c r="AG447" s="2"/>
    </row>
    <row r="448" spans="1:33" ht="15" customHeight="1" x14ac:dyDescent="0.3">
      <c r="A448" s="2"/>
      <c r="B448" s="2"/>
      <c r="C448" s="194">
        <f t="shared" si="6"/>
        <v>442</v>
      </c>
      <c r="D448" s="211"/>
      <c r="E448" s="169"/>
      <c r="F448" s="169"/>
      <c r="G448" s="169"/>
      <c r="H448" s="170"/>
      <c r="I448" s="235" t="str">
        <f>IFERROR(VLOOKUP(H448,base!$D$17:$E$24,2,),"-")</f>
        <v>-</v>
      </c>
      <c r="J448" s="169"/>
      <c r="K448" s="169"/>
      <c r="L448" s="169"/>
      <c r="M448" s="195"/>
      <c r="N448" s="47"/>
      <c r="O448" s="47"/>
      <c r="P448" s="47"/>
      <c r="Q448" s="47"/>
      <c r="R448" s="47"/>
      <c r="S448" s="47"/>
      <c r="AA448" s="2"/>
      <c r="AB448" s="2"/>
      <c r="AC448" s="2"/>
      <c r="AD448" s="2"/>
      <c r="AE448" s="2"/>
      <c r="AF448" s="2"/>
      <c r="AG448" s="2"/>
    </row>
    <row r="449" spans="1:33" ht="15" customHeight="1" x14ac:dyDescent="0.3">
      <c r="A449" s="2"/>
      <c r="B449" s="2"/>
      <c r="C449" s="194">
        <f t="shared" si="6"/>
        <v>443</v>
      </c>
      <c r="D449" s="211"/>
      <c r="E449" s="169"/>
      <c r="F449" s="169"/>
      <c r="G449" s="169"/>
      <c r="H449" s="170"/>
      <c r="I449" s="235" t="str">
        <f>IFERROR(VLOOKUP(H449,base!$D$17:$E$24,2,),"-")</f>
        <v>-</v>
      </c>
      <c r="J449" s="169"/>
      <c r="K449" s="169"/>
      <c r="L449" s="169"/>
      <c r="M449" s="195"/>
      <c r="N449" s="47"/>
      <c r="O449" s="47"/>
      <c r="P449" s="47"/>
      <c r="Q449" s="47"/>
      <c r="R449" s="47"/>
      <c r="S449" s="47"/>
      <c r="AA449" s="2"/>
      <c r="AB449" s="2"/>
      <c r="AC449" s="2"/>
      <c r="AD449" s="2"/>
      <c r="AE449" s="2"/>
      <c r="AF449" s="2"/>
      <c r="AG449" s="2"/>
    </row>
    <row r="450" spans="1:33" ht="15" customHeight="1" x14ac:dyDescent="0.3">
      <c r="A450" s="2"/>
      <c r="B450" s="2"/>
      <c r="C450" s="194">
        <f t="shared" si="6"/>
        <v>444</v>
      </c>
      <c r="D450" s="211"/>
      <c r="E450" s="169"/>
      <c r="F450" s="169"/>
      <c r="G450" s="169"/>
      <c r="H450" s="170"/>
      <c r="I450" s="235" t="str">
        <f>IFERROR(VLOOKUP(H450,base!$D$17:$E$24,2,),"-")</f>
        <v>-</v>
      </c>
      <c r="J450" s="169"/>
      <c r="K450" s="169"/>
      <c r="L450" s="169"/>
      <c r="M450" s="195"/>
      <c r="N450" s="47"/>
      <c r="O450" s="47"/>
      <c r="P450" s="47"/>
      <c r="Q450" s="47"/>
      <c r="R450" s="47"/>
      <c r="S450" s="47"/>
      <c r="AA450" s="2"/>
      <c r="AB450" s="2"/>
      <c r="AC450" s="2"/>
      <c r="AD450" s="2"/>
      <c r="AE450" s="2"/>
      <c r="AF450" s="2"/>
      <c r="AG450" s="2"/>
    </row>
    <row r="451" spans="1:33" ht="15" customHeight="1" x14ac:dyDescent="0.3">
      <c r="A451" s="2"/>
      <c r="B451" s="2"/>
      <c r="C451" s="194">
        <f t="shared" si="6"/>
        <v>445</v>
      </c>
      <c r="D451" s="211"/>
      <c r="E451" s="169"/>
      <c r="F451" s="169"/>
      <c r="G451" s="169"/>
      <c r="H451" s="170"/>
      <c r="I451" s="235" t="str">
        <f>IFERROR(VLOOKUP(H451,base!$D$17:$E$24,2,),"-")</f>
        <v>-</v>
      </c>
      <c r="J451" s="169"/>
      <c r="K451" s="169"/>
      <c r="L451" s="169"/>
      <c r="M451" s="195"/>
      <c r="N451" s="47"/>
      <c r="O451" s="47"/>
      <c r="P451" s="47"/>
      <c r="Q451" s="47"/>
      <c r="R451" s="47"/>
      <c r="S451" s="47"/>
      <c r="AA451" s="2"/>
      <c r="AB451" s="2"/>
      <c r="AC451" s="2"/>
      <c r="AD451" s="2"/>
      <c r="AE451" s="2"/>
      <c r="AF451" s="2"/>
      <c r="AG451" s="2"/>
    </row>
    <row r="452" spans="1:33" ht="15" customHeight="1" x14ac:dyDescent="0.3">
      <c r="A452" s="2"/>
      <c r="B452" s="2"/>
      <c r="C452" s="194">
        <f t="shared" si="6"/>
        <v>446</v>
      </c>
      <c r="D452" s="211"/>
      <c r="E452" s="169"/>
      <c r="F452" s="169"/>
      <c r="G452" s="169"/>
      <c r="H452" s="170"/>
      <c r="I452" s="235" t="str">
        <f>IFERROR(VLOOKUP(H452,base!$D$17:$E$24,2,),"-")</f>
        <v>-</v>
      </c>
      <c r="J452" s="169"/>
      <c r="K452" s="169"/>
      <c r="L452" s="169"/>
      <c r="M452" s="195"/>
      <c r="N452" s="47"/>
      <c r="O452" s="47"/>
      <c r="P452" s="47"/>
      <c r="Q452" s="47"/>
      <c r="R452" s="47"/>
      <c r="S452" s="47"/>
      <c r="AA452" s="2"/>
      <c r="AB452" s="2"/>
      <c r="AC452" s="2"/>
      <c r="AD452" s="2"/>
      <c r="AE452" s="2"/>
      <c r="AF452" s="2"/>
      <c r="AG452" s="2"/>
    </row>
    <row r="453" spans="1:33" ht="15" customHeight="1" x14ac:dyDescent="0.3">
      <c r="A453" s="2"/>
      <c r="B453" s="2"/>
      <c r="C453" s="194">
        <f t="shared" si="6"/>
        <v>447</v>
      </c>
      <c r="D453" s="211"/>
      <c r="E453" s="169"/>
      <c r="F453" s="169"/>
      <c r="G453" s="169"/>
      <c r="H453" s="170"/>
      <c r="I453" s="235" t="str">
        <f>IFERROR(VLOOKUP(H453,base!$D$17:$E$24,2,),"-")</f>
        <v>-</v>
      </c>
      <c r="J453" s="169"/>
      <c r="K453" s="169"/>
      <c r="L453" s="169"/>
      <c r="M453" s="195"/>
      <c r="N453" s="47"/>
      <c r="O453" s="47"/>
      <c r="P453" s="47"/>
      <c r="Q453" s="47"/>
      <c r="R453" s="47"/>
      <c r="S453" s="47"/>
      <c r="AA453" s="2"/>
      <c r="AB453" s="2"/>
      <c r="AC453" s="2"/>
      <c r="AD453" s="2"/>
      <c r="AE453" s="2"/>
      <c r="AF453" s="2"/>
      <c r="AG453" s="2"/>
    </row>
    <row r="454" spans="1:33" ht="15" customHeight="1" x14ac:dyDescent="0.3">
      <c r="A454" s="2"/>
      <c r="B454" s="2"/>
      <c r="C454" s="194">
        <f t="shared" si="6"/>
        <v>448</v>
      </c>
      <c r="D454" s="211"/>
      <c r="E454" s="169"/>
      <c r="F454" s="169"/>
      <c r="G454" s="169"/>
      <c r="H454" s="170"/>
      <c r="I454" s="235" t="str">
        <f>IFERROR(VLOOKUP(H454,base!$D$17:$E$24,2,),"-")</f>
        <v>-</v>
      </c>
      <c r="J454" s="169"/>
      <c r="K454" s="169"/>
      <c r="L454" s="169"/>
      <c r="M454" s="195"/>
      <c r="N454" s="47"/>
      <c r="O454" s="47"/>
      <c r="P454" s="47"/>
      <c r="Q454" s="47"/>
      <c r="R454" s="47"/>
      <c r="S454" s="47"/>
      <c r="AA454" s="2"/>
      <c r="AB454" s="2"/>
      <c r="AC454" s="2"/>
      <c r="AD454" s="2"/>
      <c r="AE454" s="2"/>
      <c r="AF454" s="2"/>
      <c r="AG454" s="2"/>
    </row>
    <row r="455" spans="1:33" ht="15" customHeight="1" x14ac:dyDescent="0.3">
      <c r="A455" s="2"/>
      <c r="B455" s="2"/>
      <c r="C455" s="194">
        <f t="shared" si="6"/>
        <v>449</v>
      </c>
      <c r="D455" s="211"/>
      <c r="E455" s="169"/>
      <c r="F455" s="169"/>
      <c r="G455" s="169"/>
      <c r="H455" s="170"/>
      <c r="I455" s="235" t="str">
        <f>IFERROR(VLOOKUP(H455,base!$D$17:$E$24,2,),"-")</f>
        <v>-</v>
      </c>
      <c r="J455" s="169"/>
      <c r="K455" s="169"/>
      <c r="L455" s="169"/>
      <c r="M455" s="195"/>
      <c r="N455" s="47"/>
      <c r="O455" s="47"/>
      <c r="P455" s="47"/>
      <c r="Q455" s="47"/>
      <c r="R455" s="47"/>
      <c r="S455" s="47"/>
      <c r="AA455" s="2"/>
      <c r="AB455" s="2"/>
      <c r="AC455" s="2"/>
      <c r="AD455" s="2"/>
      <c r="AE455" s="2"/>
      <c r="AF455" s="2"/>
      <c r="AG455" s="2"/>
    </row>
    <row r="456" spans="1:33" ht="15" customHeight="1" x14ac:dyDescent="0.3">
      <c r="A456" s="2"/>
      <c r="B456" s="2"/>
      <c r="C456" s="194">
        <f t="shared" ref="C456:C506" si="7">C455+1</f>
        <v>450</v>
      </c>
      <c r="D456" s="211"/>
      <c r="E456" s="169"/>
      <c r="F456" s="169"/>
      <c r="G456" s="169"/>
      <c r="H456" s="170"/>
      <c r="I456" s="235" t="str">
        <f>IFERROR(VLOOKUP(H456,base!$D$17:$E$24,2,),"-")</f>
        <v>-</v>
      </c>
      <c r="J456" s="169"/>
      <c r="K456" s="169"/>
      <c r="L456" s="169"/>
      <c r="M456" s="195"/>
      <c r="N456" s="47"/>
      <c r="O456" s="47"/>
      <c r="P456" s="47"/>
      <c r="Q456" s="47"/>
      <c r="R456" s="47"/>
      <c r="S456" s="47"/>
      <c r="AA456" s="2"/>
      <c r="AB456" s="2"/>
      <c r="AC456" s="2"/>
      <c r="AD456" s="2"/>
      <c r="AE456" s="2"/>
      <c r="AF456" s="2"/>
      <c r="AG456" s="2"/>
    </row>
    <row r="457" spans="1:33" ht="15" customHeight="1" x14ac:dyDescent="0.3">
      <c r="A457" s="2"/>
      <c r="B457" s="2"/>
      <c r="C457" s="194">
        <f t="shared" si="7"/>
        <v>451</v>
      </c>
      <c r="D457" s="211"/>
      <c r="E457" s="169"/>
      <c r="F457" s="169"/>
      <c r="G457" s="169"/>
      <c r="H457" s="170"/>
      <c r="I457" s="235" t="str">
        <f>IFERROR(VLOOKUP(H457,base!$D$17:$E$24,2,),"-")</f>
        <v>-</v>
      </c>
      <c r="J457" s="169"/>
      <c r="K457" s="169"/>
      <c r="L457" s="169"/>
      <c r="M457" s="195"/>
      <c r="N457" s="47"/>
      <c r="O457" s="47"/>
      <c r="P457" s="47"/>
      <c r="Q457" s="47"/>
      <c r="R457" s="47"/>
      <c r="S457" s="47"/>
      <c r="AA457" s="2"/>
      <c r="AB457" s="2"/>
      <c r="AC457" s="2"/>
      <c r="AD457" s="2"/>
      <c r="AE457" s="2"/>
      <c r="AF457" s="2"/>
      <c r="AG457" s="2"/>
    </row>
    <row r="458" spans="1:33" ht="15" customHeight="1" x14ac:dyDescent="0.3">
      <c r="A458" s="2"/>
      <c r="B458" s="2"/>
      <c r="C458" s="194">
        <f t="shared" si="7"/>
        <v>452</v>
      </c>
      <c r="D458" s="211"/>
      <c r="E458" s="169"/>
      <c r="F458" s="169"/>
      <c r="G458" s="169"/>
      <c r="H458" s="170"/>
      <c r="I458" s="235" t="str">
        <f>IFERROR(VLOOKUP(H458,base!$D$17:$E$24,2,),"-")</f>
        <v>-</v>
      </c>
      <c r="J458" s="169"/>
      <c r="K458" s="169"/>
      <c r="L458" s="169"/>
      <c r="M458" s="195"/>
      <c r="N458" s="47"/>
      <c r="O458" s="47"/>
      <c r="P458" s="47"/>
      <c r="Q458" s="47"/>
      <c r="R458" s="47"/>
      <c r="S458" s="47"/>
      <c r="AA458" s="2"/>
      <c r="AB458" s="2"/>
      <c r="AC458" s="2"/>
      <c r="AD458" s="2"/>
      <c r="AE458" s="2"/>
      <c r="AF458" s="2"/>
      <c r="AG458" s="2"/>
    </row>
    <row r="459" spans="1:33" ht="15" customHeight="1" x14ac:dyDescent="0.3">
      <c r="A459" s="2"/>
      <c r="B459" s="2"/>
      <c r="C459" s="194">
        <f t="shared" si="7"/>
        <v>453</v>
      </c>
      <c r="D459" s="211"/>
      <c r="E459" s="169"/>
      <c r="F459" s="169"/>
      <c r="G459" s="169"/>
      <c r="H459" s="170"/>
      <c r="I459" s="235" t="str">
        <f>IFERROR(VLOOKUP(H459,base!$D$17:$E$24,2,),"-")</f>
        <v>-</v>
      </c>
      <c r="J459" s="169"/>
      <c r="K459" s="169"/>
      <c r="L459" s="169"/>
      <c r="M459" s="195"/>
      <c r="N459" s="47"/>
      <c r="O459" s="47"/>
      <c r="P459" s="47"/>
      <c r="Q459" s="47"/>
      <c r="R459" s="47"/>
      <c r="S459" s="47"/>
      <c r="AA459" s="2"/>
      <c r="AB459" s="2"/>
      <c r="AC459" s="2"/>
      <c r="AD459" s="2"/>
      <c r="AE459" s="2"/>
      <c r="AF459" s="2"/>
      <c r="AG459" s="2"/>
    </row>
    <row r="460" spans="1:33" ht="15" customHeight="1" x14ac:dyDescent="0.3">
      <c r="A460" s="2"/>
      <c r="B460" s="2"/>
      <c r="C460" s="194">
        <f t="shared" si="7"/>
        <v>454</v>
      </c>
      <c r="D460" s="211"/>
      <c r="E460" s="169"/>
      <c r="F460" s="169"/>
      <c r="G460" s="169"/>
      <c r="H460" s="170"/>
      <c r="I460" s="235" t="str">
        <f>IFERROR(VLOOKUP(H460,base!$D$17:$E$24,2,),"-")</f>
        <v>-</v>
      </c>
      <c r="J460" s="169"/>
      <c r="K460" s="169"/>
      <c r="L460" s="169"/>
      <c r="M460" s="195"/>
      <c r="N460" s="47"/>
      <c r="O460" s="47"/>
      <c r="P460" s="47"/>
      <c r="Q460" s="47"/>
      <c r="R460" s="47"/>
      <c r="S460" s="47"/>
      <c r="AA460" s="2"/>
      <c r="AB460" s="2"/>
      <c r="AC460" s="2"/>
      <c r="AD460" s="2"/>
      <c r="AE460" s="2"/>
      <c r="AF460" s="2"/>
      <c r="AG460" s="2"/>
    </row>
    <row r="461" spans="1:33" ht="15" customHeight="1" x14ac:dyDescent="0.3">
      <c r="A461" s="2"/>
      <c r="B461" s="2"/>
      <c r="C461" s="194">
        <f t="shared" si="7"/>
        <v>455</v>
      </c>
      <c r="D461" s="211"/>
      <c r="E461" s="169"/>
      <c r="F461" s="169"/>
      <c r="G461" s="169"/>
      <c r="H461" s="170"/>
      <c r="I461" s="235" t="str">
        <f>IFERROR(VLOOKUP(H461,base!$D$17:$E$24,2,),"-")</f>
        <v>-</v>
      </c>
      <c r="J461" s="169"/>
      <c r="K461" s="169"/>
      <c r="L461" s="169"/>
      <c r="M461" s="195"/>
      <c r="N461" s="47"/>
      <c r="O461" s="47"/>
      <c r="P461" s="47"/>
      <c r="Q461" s="47"/>
      <c r="R461" s="47"/>
      <c r="S461" s="47"/>
      <c r="AA461" s="2"/>
      <c r="AB461" s="2"/>
      <c r="AC461" s="2"/>
      <c r="AD461" s="2"/>
      <c r="AE461" s="2"/>
      <c r="AF461" s="2"/>
      <c r="AG461" s="2"/>
    </row>
    <row r="462" spans="1:33" ht="15" customHeight="1" x14ac:dyDescent="0.3">
      <c r="A462" s="2"/>
      <c r="B462" s="2"/>
      <c r="C462" s="194">
        <f t="shared" si="7"/>
        <v>456</v>
      </c>
      <c r="D462" s="211"/>
      <c r="E462" s="169"/>
      <c r="F462" s="169"/>
      <c r="G462" s="169"/>
      <c r="H462" s="170"/>
      <c r="I462" s="235" t="str">
        <f>IFERROR(VLOOKUP(H462,base!$D$17:$E$24,2,),"-")</f>
        <v>-</v>
      </c>
      <c r="J462" s="169"/>
      <c r="K462" s="169"/>
      <c r="L462" s="169"/>
      <c r="M462" s="195"/>
      <c r="N462" s="47"/>
      <c r="O462" s="47"/>
      <c r="P462" s="47"/>
      <c r="Q462" s="47"/>
      <c r="R462" s="47"/>
      <c r="S462" s="47"/>
      <c r="AA462" s="2"/>
      <c r="AB462" s="2"/>
      <c r="AC462" s="2"/>
      <c r="AD462" s="2"/>
      <c r="AE462" s="2"/>
      <c r="AF462" s="2"/>
      <c r="AG462" s="2"/>
    </row>
    <row r="463" spans="1:33" ht="15" customHeight="1" x14ac:dyDescent="0.3">
      <c r="A463" s="2"/>
      <c r="B463" s="2"/>
      <c r="C463" s="194">
        <f t="shared" si="7"/>
        <v>457</v>
      </c>
      <c r="D463" s="211"/>
      <c r="E463" s="169"/>
      <c r="F463" s="169"/>
      <c r="G463" s="169"/>
      <c r="H463" s="170"/>
      <c r="I463" s="235" t="str">
        <f>IFERROR(VLOOKUP(H463,base!$D$17:$E$24,2,),"-")</f>
        <v>-</v>
      </c>
      <c r="J463" s="169"/>
      <c r="K463" s="169"/>
      <c r="L463" s="169"/>
      <c r="M463" s="195"/>
      <c r="N463" s="47"/>
      <c r="O463" s="47"/>
      <c r="P463" s="47"/>
      <c r="Q463" s="47"/>
      <c r="R463" s="47"/>
      <c r="S463" s="47"/>
      <c r="AA463" s="2"/>
      <c r="AB463" s="2"/>
      <c r="AC463" s="2"/>
      <c r="AD463" s="2"/>
      <c r="AE463" s="2"/>
      <c r="AF463" s="2"/>
      <c r="AG463" s="2"/>
    </row>
    <row r="464" spans="1:33" ht="15" customHeight="1" x14ac:dyDescent="0.3">
      <c r="A464" s="2"/>
      <c r="B464" s="2"/>
      <c r="C464" s="194">
        <f t="shared" si="7"/>
        <v>458</v>
      </c>
      <c r="D464" s="211"/>
      <c r="E464" s="169"/>
      <c r="F464" s="169"/>
      <c r="G464" s="169"/>
      <c r="H464" s="170"/>
      <c r="I464" s="235" t="str">
        <f>IFERROR(VLOOKUP(H464,base!$D$17:$E$24,2,),"-")</f>
        <v>-</v>
      </c>
      <c r="J464" s="169"/>
      <c r="K464" s="169"/>
      <c r="L464" s="169"/>
      <c r="M464" s="195"/>
      <c r="N464" s="47"/>
      <c r="O464" s="47"/>
      <c r="P464" s="47"/>
      <c r="Q464" s="47"/>
      <c r="R464" s="47"/>
      <c r="S464" s="47"/>
      <c r="AA464" s="2"/>
      <c r="AB464" s="2"/>
      <c r="AC464" s="2"/>
      <c r="AD464" s="2"/>
      <c r="AE464" s="2"/>
      <c r="AF464" s="2"/>
      <c r="AG464" s="2"/>
    </row>
    <row r="465" spans="1:33" ht="15" customHeight="1" x14ac:dyDescent="0.3">
      <c r="A465" s="2"/>
      <c r="B465" s="2"/>
      <c r="C465" s="194">
        <f t="shared" si="7"/>
        <v>459</v>
      </c>
      <c r="D465" s="211"/>
      <c r="E465" s="169"/>
      <c r="F465" s="169"/>
      <c r="G465" s="169"/>
      <c r="H465" s="170"/>
      <c r="I465" s="235" t="str">
        <f>IFERROR(VLOOKUP(H465,base!$D$17:$E$24,2,),"-")</f>
        <v>-</v>
      </c>
      <c r="J465" s="169"/>
      <c r="K465" s="169"/>
      <c r="L465" s="169"/>
      <c r="M465" s="195"/>
      <c r="N465" s="47"/>
      <c r="O465" s="47"/>
      <c r="P465" s="47"/>
      <c r="Q465" s="47"/>
      <c r="R465" s="47"/>
      <c r="S465" s="47"/>
      <c r="AA465" s="2"/>
      <c r="AB465" s="2"/>
      <c r="AC465" s="2"/>
      <c r="AD465" s="2"/>
      <c r="AE465" s="2"/>
      <c r="AF465" s="2"/>
      <c r="AG465" s="2"/>
    </row>
    <row r="466" spans="1:33" ht="15" customHeight="1" x14ac:dyDescent="0.3">
      <c r="A466" s="2"/>
      <c r="B466" s="2"/>
      <c r="C466" s="194">
        <f t="shared" si="7"/>
        <v>460</v>
      </c>
      <c r="D466" s="211"/>
      <c r="E466" s="169"/>
      <c r="F466" s="169"/>
      <c r="G466" s="169"/>
      <c r="H466" s="170"/>
      <c r="I466" s="235" t="str">
        <f>IFERROR(VLOOKUP(H466,base!$D$17:$E$24,2,),"-")</f>
        <v>-</v>
      </c>
      <c r="J466" s="169"/>
      <c r="K466" s="169"/>
      <c r="L466" s="169"/>
      <c r="M466" s="195"/>
      <c r="N466" s="47"/>
      <c r="O466" s="47"/>
      <c r="P466" s="47"/>
      <c r="Q466" s="47"/>
      <c r="R466" s="47"/>
      <c r="S466" s="47"/>
      <c r="AA466" s="2"/>
      <c r="AB466" s="2"/>
      <c r="AC466" s="2"/>
      <c r="AD466" s="2"/>
      <c r="AE466" s="2"/>
      <c r="AF466" s="2"/>
      <c r="AG466" s="2"/>
    </row>
    <row r="467" spans="1:33" ht="15" customHeight="1" x14ac:dyDescent="0.3">
      <c r="A467" s="2"/>
      <c r="B467" s="2"/>
      <c r="C467" s="194">
        <f t="shared" si="7"/>
        <v>461</v>
      </c>
      <c r="D467" s="211"/>
      <c r="E467" s="169"/>
      <c r="F467" s="169"/>
      <c r="G467" s="169"/>
      <c r="H467" s="170"/>
      <c r="I467" s="235" t="str">
        <f>IFERROR(VLOOKUP(H467,base!$D$17:$E$24,2,),"-")</f>
        <v>-</v>
      </c>
      <c r="J467" s="169"/>
      <c r="K467" s="169"/>
      <c r="L467" s="169"/>
      <c r="M467" s="195"/>
      <c r="N467" s="47"/>
      <c r="O467" s="47"/>
      <c r="P467" s="47"/>
      <c r="Q467" s="47"/>
      <c r="R467" s="47"/>
      <c r="S467" s="47"/>
      <c r="AA467" s="2"/>
      <c r="AB467" s="2"/>
      <c r="AC467" s="2"/>
      <c r="AD467" s="2"/>
      <c r="AE467" s="2"/>
      <c r="AF467" s="2"/>
      <c r="AG467" s="2"/>
    </row>
    <row r="468" spans="1:33" ht="15" customHeight="1" x14ac:dyDescent="0.3">
      <c r="A468" s="2"/>
      <c r="B468" s="2"/>
      <c r="C468" s="194">
        <f t="shared" si="7"/>
        <v>462</v>
      </c>
      <c r="D468" s="211"/>
      <c r="E468" s="169"/>
      <c r="F468" s="169"/>
      <c r="G468" s="169"/>
      <c r="H468" s="170"/>
      <c r="I468" s="235" t="str">
        <f>IFERROR(VLOOKUP(H468,base!$D$17:$E$24,2,),"-")</f>
        <v>-</v>
      </c>
      <c r="J468" s="169"/>
      <c r="K468" s="169"/>
      <c r="L468" s="169"/>
      <c r="M468" s="195"/>
      <c r="N468" s="47"/>
      <c r="O468" s="47"/>
      <c r="P468" s="47"/>
      <c r="Q468" s="47"/>
      <c r="R468" s="47"/>
      <c r="S468" s="47"/>
      <c r="AA468" s="2"/>
      <c r="AB468" s="2"/>
      <c r="AC468" s="2"/>
      <c r="AD468" s="2"/>
      <c r="AE468" s="2"/>
      <c r="AF468" s="2"/>
      <c r="AG468" s="2"/>
    </row>
    <row r="469" spans="1:33" ht="15" customHeight="1" x14ac:dyDescent="0.3">
      <c r="A469" s="2"/>
      <c r="B469" s="2"/>
      <c r="C469" s="194">
        <f t="shared" si="7"/>
        <v>463</v>
      </c>
      <c r="D469" s="211"/>
      <c r="E469" s="169"/>
      <c r="F469" s="169"/>
      <c r="G469" s="169"/>
      <c r="H469" s="170"/>
      <c r="I469" s="235" t="str">
        <f>IFERROR(VLOOKUP(H469,base!$D$17:$E$24,2,),"-")</f>
        <v>-</v>
      </c>
      <c r="J469" s="169"/>
      <c r="K469" s="169"/>
      <c r="L469" s="169"/>
      <c r="M469" s="195"/>
      <c r="N469" s="47"/>
      <c r="O469" s="47"/>
      <c r="P469" s="47"/>
      <c r="Q469" s="47"/>
      <c r="R469" s="47"/>
      <c r="S469" s="47"/>
      <c r="AA469" s="2"/>
      <c r="AB469" s="2"/>
      <c r="AC469" s="2"/>
      <c r="AD469" s="2"/>
      <c r="AE469" s="2"/>
      <c r="AF469" s="2"/>
      <c r="AG469" s="2"/>
    </row>
    <row r="470" spans="1:33" ht="15" customHeight="1" x14ac:dyDescent="0.3">
      <c r="A470" s="2"/>
      <c r="B470" s="2"/>
      <c r="C470" s="194">
        <f t="shared" si="7"/>
        <v>464</v>
      </c>
      <c r="D470" s="211"/>
      <c r="E470" s="169"/>
      <c r="F470" s="169"/>
      <c r="G470" s="169"/>
      <c r="H470" s="170"/>
      <c r="I470" s="235" t="str">
        <f>IFERROR(VLOOKUP(H470,base!$D$17:$E$24,2,),"-")</f>
        <v>-</v>
      </c>
      <c r="J470" s="169"/>
      <c r="K470" s="169"/>
      <c r="L470" s="169"/>
      <c r="M470" s="195"/>
      <c r="N470" s="47"/>
      <c r="O470" s="47"/>
      <c r="P470" s="47"/>
      <c r="Q470" s="47"/>
      <c r="R470" s="47"/>
      <c r="S470" s="47"/>
      <c r="AA470" s="2"/>
      <c r="AB470" s="2"/>
      <c r="AC470" s="2"/>
      <c r="AD470" s="2"/>
      <c r="AE470" s="2"/>
      <c r="AF470" s="2"/>
      <c r="AG470" s="2"/>
    </row>
    <row r="471" spans="1:33" ht="15" customHeight="1" x14ac:dyDescent="0.3">
      <c r="A471" s="2"/>
      <c r="B471" s="2"/>
      <c r="C471" s="194">
        <f t="shared" si="7"/>
        <v>465</v>
      </c>
      <c r="D471" s="211"/>
      <c r="E471" s="169"/>
      <c r="F471" s="169"/>
      <c r="G471" s="169"/>
      <c r="H471" s="170"/>
      <c r="I471" s="235" t="str">
        <f>IFERROR(VLOOKUP(H471,base!$D$17:$E$24,2,),"-")</f>
        <v>-</v>
      </c>
      <c r="J471" s="169"/>
      <c r="K471" s="169"/>
      <c r="L471" s="169"/>
      <c r="M471" s="195"/>
      <c r="N471" s="47"/>
      <c r="O471" s="47"/>
      <c r="P471" s="47"/>
      <c r="Q471" s="47"/>
      <c r="R471" s="47"/>
      <c r="S471" s="47"/>
      <c r="AA471" s="2"/>
      <c r="AB471" s="2"/>
      <c r="AC471" s="2"/>
      <c r="AD471" s="2"/>
      <c r="AE471" s="2"/>
      <c r="AF471" s="2"/>
      <c r="AG471" s="2"/>
    </row>
    <row r="472" spans="1:33" ht="15" customHeight="1" x14ac:dyDescent="0.3">
      <c r="A472" s="2"/>
      <c r="B472" s="2"/>
      <c r="C472" s="194">
        <f t="shared" si="7"/>
        <v>466</v>
      </c>
      <c r="D472" s="211"/>
      <c r="E472" s="169"/>
      <c r="F472" s="169"/>
      <c r="G472" s="169"/>
      <c r="H472" s="170"/>
      <c r="I472" s="235" t="str">
        <f>IFERROR(VLOOKUP(H472,base!$D$17:$E$24,2,),"-")</f>
        <v>-</v>
      </c>
      <c r="J472" s="169"/>
      <c r="K472" s="169"/>
      <c r="L472" s="169"/>
      <c r="M472" s="195"/>
      <c r="N472" s="47"/>
      <c r="O472" s="47"/>
      <c r="P472" s="47"/>
      <c r="Q472" s="47"/>
      <c r="R472" s="47"/>
      <c r="S472" s="47"/>
      <c r="AA472" s="2"/>
      <c r="AB472" s="2"/>
      <c r="AC472" s="2"/>
      <c r="AD472" s="2"/>
      <c r="AE472" s="2"/>
      <c r="AF472" s="2"/>
      <c r="AG472" s="2"/>
    </row>
    <row r="473" spans="1:33" ht="15" customHeight="1" x14ac:dyDescent="0.3">
      <c r="A473" s="2"/>
      <c r="B473" s="2"/>
      <c r="C473" s="194">
        <f t="shared" si="7"/>
        <v>467</v>
      </c>
      <c r="D473" s="211"/>
      <c r="E473" s="169"/>
      <c r="F473" s="169"/>
      <c r="G473" s="169"/>
      <c r="H473" s="170"/>
      <c r="I473" s="235" t="str">
        <f>IFERROR(VLOOKUP(H473,base!$D$17:$E$24,2,),"-")</f>
        <v>-</v>
      </c>
      <c r="J473" s="169"/>
      <c r="K473" s="169"/>
      <c r="L473" s="169"/>
      <c r="M473" s="195"/>
      <c r="N473" s="47"/>
      <c r="O473" s="47"/>
      <c r="P473" s="47"/>
      <c r="Q473" s="47"/>
      <c r="R473" s="47"/>
      <c r="S473" s="47"/>
      <c r="AA473" s="2"/>
      <c r="AB473" s="2"/>
      <c r="AC473" s="2"/>
      <c r="AD473" s="2"/>
      <c r="AE473" s="2"/>
      <c r="AF473" s="2"/>
      <c r="AG473" s="2"/>
    </row>
    <row r="474" spans="1:33" ht="15" customHeight="1" x14ac:dyDescent="0.3">
      <c r="A474" s="2"/>
      <c r="B474" s="2"/>
      <c r="C474" s="194">
        <f t="shared" si="7"/>
        <v>468</v>
      </c>
      <c r="D474" s="211"/>
      <c r="E474" s="169"/>
      <c r="F474" s="169"/>
      <c r="G474" s="169"/>
      <c r="H474" s="170"/>
      <c r="I474" s="235" t="str">
        <f>IFERROR(VLOOKUP(H474,base!$D$17:$E$24,2,),"-")</f>
        <v>-</v>
      </c>
      <c r="J474" s="169"/>
      <c r="K474" s="169"/>
      <c r="L474" s="169"/>
      <c r="M474" s="195"/>
      <c r="N474" s="47"/>
      <c r="O474" s="47"/>
      <c r="P474" s="47"/>
      <c r="Q474" s="47"/>
      <c r="R474" s="47"/>
      <c r="S474" s="47"/>
      <c r="AA474" s="2"/>
      <c r="AB474" s="2"/>
      <c r="AC474" s="2"/>
      <c r="AD474" s="2"/>
      <c r="AE474" s="2"/>
      <c r="AF474" s="2"/>
      <c r="AG474" s="2"/>
    </row>
    <row r="475" spans="1:33" ht="15" customHeight="1" x14ac:dyDescent="0.3">
      <c r="A475" s="2"/>
      <c r="B475" s="2"/>
      <c r="C475" s="194">
        <f t="shared" si="7"/>
        <v>469</v>
      </c>
      <c r="D475" s="211"/>
      <c r="E475" s="169"/>
      <c r="F475" s="169"/>
      <c r="G475" s="169"/>
      <c r="H475" s="170"/>
      <c r="I475" s="235" t="str">
        <f>IFERROR(VLOOKUP(H475,base!$D$17:$E$24,2,),"-")</f>
        <v>-</v>
      </c>
      <c r="J475" s="169"/>
      <c r="K475" s="169"/>
      <c r="L475" s="169"/>
      <c r="M475" s="195"/>
      <c r="N475" s="47"/>
      <c r="O475" s="47"/>
      <c r="P475" s="47"/>
      <c r="Q475" s="47"/>
      <c r="R475" s="47"/>
      <c r="S475" s="47"/>
      <c r="AA475" s="2"/>
      <c r="AB475" s="2"/>
      <c r="AC475" s="2"/>
      <c r="AD475" s="2"/>
      <c r="AE475" s="2"/>
      <c r="AF475" s="2"/>
      <c r="AG475" s="2"/>
    </row>
    <row r="476" spans="1:33" ht="15" customHeight="1" x14ac:dyDescent="0.3">
      <c r="A476" s="2"/>
      <c r="B476" s="2"/>
      <c r="C476" s="194">
        <f t="shared" si="7"/>
        <v>470</v>
      </c>
      <c r="D476" s="211"/>
      <c r="E476" s="169"/>
      <c r="F476" s="169"/>
      <c r="G476" s="169"/>
      <c r="H476" s="170"/>
      <c r="I476" s="235" t="str">
        <f>IFERROR(VLOOKUP(H476,base!$D$17:$E$24,2,),"-")</f>
        <v>-</v>
      </c>
      <c r="J476" s="169"/>
      <c r="K476" s="169"/>
      <c r="L476" s="169"/>
      <c r="M476" s="195"/>
      <c r="N476" s="47"/>
      <c r="O476" s="47"/>
      <c r="P476" s="47"/>
      <c r="Q476" s="47"/>
      <c r="R476" s="47"/>
      <c r="S476" s="47"/>
      <c r="AA476" s="2"/>
      <c r="AB476" s="2"/>
      <c r="AC476" s="2"/>
      <c r="AD476" s="2"/>
      <c r="AE476" s="2"/>
      <c r="AF476" s="2"/>
      <c r="AG476" s="2"/>
    </row>
    <row r="477" spans="1:33" ht="15" customHeight="1" x14ac:dyDescent="0.3">
      <c r="A477" s="2"/>
      <c r="B477" s="2"/>
      <c r="C477" s="194">
        <f t="shared" si="7"/>
        <v>471</v>
      </c>
      <c r="D477" s="211"/>
      <c r="E477" s="169"/>
      <c r="F477" s="169"/>
      <c r="G477" s="169"/>
      <c r="H477" s="170"/>
      <c r="I477" s="235" t="str">
        <f>IFERROR(VLOOKUP(H477,base!$D$17:$E$24,2,),"-")</f>
        <v>-</v>
      </c>
      <c r="J477" s="169"/>
      <c r="K477" s="169"/>
      <c r="L477" s="169"/>
      <c r="M477" s="195"/>
      <c r="N477" s="47"/>
      <c r="O477" s="47"/>
      <c r="P477" s="47"/>
      <c r="Q477" s="47"/>
      <c r="R477" s="47"/>
      <c r="S477" s="47"/>
      <c r="AA477" s="2"/>
      <c r="AB477" s="2"/>
      <c r="AC477" s="2"/>
      <c r="AD477" s="2"/>
      <c r="AE477" s="2"/>
      <c r="AF477" s="2"/>
      <c r="AG477" s="2"/>
    </row>
    <row r="478" spans="1:33" ht="15" customHeight="1" x14ac:dyDescent="0.3">
      <c r="A478" s="2"/>
      <c r="B478" s="2"/>
      <c r="C478" s="194">
        <f t="shared" si="7"/>
        <v>472</v>
      </c>
      <c r="D478" s="211"/>
      <c r="E478" s="169"/>
      <c r="F478" s="169"/>
      <c r="G478" s="169"/>
      <c r="H478" s="170"/>
      <c r="I478" s="235" t="str">
        <f>IFERROR(VLOOKUP(H478,base!$D$17:$E$24,2,),"-")</f>
        <v>-</v>
      </c>
      <c r="J478" s="169"/>
      <c r="K478" s="169"/>
      <c r="L478" s="169"/>
      <c r="M478" s="195"/>
      <c r="N478" s="47"/>
      <c r="O478" s="47"/>
      <c r="P478" s="47"/>
      <c r="Q478" s="47"/>
      <c r="R478" s="47"/>
      <c r="S478" s="47"/>
      <c r="AA478" s="2"/>
      <c r="AB478" s="2"/>
      <c r="AC478" s="2"/>
      <c r="AD478" s="2"/>
      <c r="AE478" s="2"/>
      <c r="AF478" s="2"/>
      <c r="AG478" s="2"/>
    </row>
    <row r="479" spans="1:33" ht="15" customHeight="1" x14ac:dyDescent="0.3">
      <c r="A479" s="2"/>
      <c r="B479" s="2"/>
      <c r="C479" s="194">
        <f t="shared" si="7"/>
        <v>473</v>
      </c>
      <c r="D479" s="211"/>
      <c r="E479" s="169"/>
      <c r="F479" s="169"/>
      <c r="G479" s="169"/>
      <c r="H479" s="170"/>
      <c r="I479" s="235" t="str">
        <f>IFERROR(VLOOKUP(H479,base!$D$17:$E$24,2,),"-")</f>
        <v>-</v>
      </c>
      <c r="J479" s="169"/>
      <c r="K479" s="169"/>
      <c r="L479" s="169"/>
      <c r="M479" s="195"/>
      <c r="N479" s="47"/>
      <c r="O479" s="47"/>
      <c r="P479" s="47"/>
      <c r="Q479" s="47"/>
      <c r="R479" s="47"/>
      <c r="S479" s="47"/>
      <c r="AA479" s="2"/>
      <c r="AB479" s="2"/>
      <c r="AC479" s="2"/>
      <c r="AD479" s="2"/>
      <c r="AE479" s="2"/>
      <c r="AF479" s="2"/>
      <c r="AG479" s="2"/>
    </row>
    <row r="480" spans="1:33" ht="15" customHeight="1" x14ac:dyDescent="0.3">
      <c r="A480" s="2"/>
      <c r="B480" s="2"/>
      <c r="C480" s="194">
        <f t="shared" si="7"/>
        <v>474</v>
      </c>
      <c r="D480" s="211"/>
      <c r="E480" s="169"/>
      <c r="F480" s="169"/>
      <c r="G480" s="169"/>
      <c r="H480" s="170"/>
      <c r="I480" s="235" t="str">
        <f>IFERROR(VLOOKUP(H480,base!$D$17:$E$24,2,),"-")</f>
        <v>-</v>
      </c>
      <c r="J480" s="169"/>
      <c r="K480" s="169"/>
      <c r="L480" s="169"/>
      <c r="M480" s="195"/>
      <c r="N480" s="47"/>
      <c r="O480" s="47"/>
      <c r="P480" s="47"/>
      <c r="Q480" s="47"/>
      <c r="R480" s="47"/>
      <c r="S480" s="47"/>
      <c r="AA480" s="2"/>
      <c r="AB480" s="2"/>
      <c r="AC480" s="2"/>
      <c r="AD480" s="2"/>
      <c r="AE480" s="2"/>
      <c r="AF480" s="2"/>
      <c r="AG480" s="2"/>
    </row>
    <row r="481" spans="1:33" ht="15" customHeight="1" x14ac:dyDescent="0.3">
      <c r="A481" s="2"/>
      <c r="B481" s="2"/>
      <c r="C481" s="194">
        <f t="shared" si="7"/>
        <v>475</v>
      </c>
      <c r="D481" s="211"/>
      <c r="E481" s="169"/>
      <c r="F481" s="169"/>
      <c r="G481" s="169"/>
      <c r="H481" s="170"/>
      <c r="I481" s="235" t="str">
        <f>IFERROR(VLOOKUP(H481,base!$D$17:$E$24,2,),"-")</f>
        <v>-</v>
      </c>
      <c r="J481" s="169"/>
      <c r="K481" s="169"/>
      <c r="L481" s="169"/>
      <c r="M481" s="195"/>
      <c r="N481" s="47"/>
      <c r="O481" s="47"/>
      <c r="P481" s="47"/>
      <c r="Q481" s="47"/>
      <c r="R481" s="47"/>
      <c r="S481" s="47"/>
      <c r="AA481" s="2"/>
      <c r="AB481" s="2"/>
      <c r="AC481" s="2"/>
      <c r="AD481" s="2"/>
      <c r="AE481" s="2"/>
      <c r="AF481" s="2"/>
      <c r="AG481" s="2"/>
    </row>
    <row r="482" spans="1:33" ht="15" customHeight="1" x14ac:dyDescent="0.3">
      <c r="A482" s="2"/>
      <c r="B482" s="2"/>
      <c r="C482" s="194">
        <f t="shared" si="7"/>
        <v>476</v>
      </c>
      <c r="D482" s="211"/>
      <c r="E482" s="169"/>
      <c r="F482" s="169"/>
      <c r="G482" s="169"/>
      <c r="H482" s="170"/>
      <c r="I482" s="235" t="str">
        <f>IFERROR(VLOOKUP(H482,base!$D$17:$E$24,2,),"-")</f>
        <v>-</v>
      </c>
      <c r="J482" s="169"/>
      <c r="K482" s="169"/>
      <c r="L482" s="169"/>
      <c r="M482" s="195"/>
      <c r="N482" s="47"/>
      <c r="O482" s="47"/>
      <c r="P482" s="47"/>
      <c r="Q482" s="47"/>
      <c r="R482" s="47"/>
      <c r="S482" s="47"/>
      <c r="AA482" s="2"/>
      <c r="AB482" s="2"/>
      <c r="AC482" s="2"/>
      <c r="AD482" s="2"/>
      <c r="AE482" s="2"/>
      <c r="AF482" s="2"/>
      <c r="AG482" s="2"/>
    </row>
    <row r="483" spans="1:33" ht="15" customHeight="1" x14ac:dyDescent="0.3">
      <c r="A483" s="2"/>
      <c r="B483" s="2"/>
      <c r="C483" s="194">
        <f t="shared" si="7"/>
        <v>477</v>
      </c>
      <c r="D483" s="211"/>
      <c r="E483" s="169"/>
      <c r="F483" s="169"/>
      <c r="G483" s="169"/>
      <c r="H483" s="170"/>
      <c r="I483" s="235" t="str">
        <f>IFERROR(VLOOKUP(H483,base!$D$17:$E$24,2,),"-")</f>
        <v>-</v>
      </c>
      <c r="J483" s="169"/>
      <c r="K483" s="169"/>
      <c r="L483" s="169"/>
      <c r="M483" s="195"/>
      <c r="N483" s="47"/>
      <c r="O483" s="47"/>
      <c r="P483" s="47"/>
      <c r="Q483" s="47"/>
      <c r="R483" s="47"/>
      <c r="S483" s="47"/>
      <c r="AA483" s="2"/>
      <c r="AB483" s="2"/>
      <c r="AC483" s="2"/>
      <c r="AD483" s="2"/>
      <c r="AE483" s="2"/>
      <c r="AF483" s="2"/>
      <c r="AG483" s="2"/>
    </row>
    <row r="484" spans="1:33" ht="15" customHeight="1" x14ac:dyDescent="0.3">
      <c r="A484" s="2"/>
      <c r="B484" s="2"/>
      <c r="C484" s="194">
        <f t="shared" si="7"/>
        <v>478</v>
      </c>
      <c r="D484" s="211"/>
      <c r="E484" s="169"/>
      <c r="F484" s="169"/>
      <c r="G484" s="169"/>
      <c r="H484" s="170"/>
      <c r="I484" s="235" t="str">
        <f>IFERROR(VLOOKUP(H484,base!$D$17:$E$24,2,),"-")</f>
        <v>-</v>
      </c>
      <c r="J484" s="169"/>
      <c r="K484" s="169"/>
      <c r="L484" s="169"/>
      <c r="M484" s="195"/>
      <c r="N484" s="47"/>
      <c r="O484" s="47"/>
      <c r="P484" s="47"/>
      <c r="Q484" s="47"/>
      <c r="R484" s="47"/>
      <c r="S484" s="47"/>
      <c r="AA484" s="2"/>
      <c r="AB484" s="2"/>
      <c r="AC484" s="2"/>
      <c r="AD484" s="2"/>
      <c r="AE484" s="2"/>
      <c r="AF484" s="2"/>
      <c r="AG484" s="2"/>
    </row>
    <row r="485" spans="1:33" ht="15" customHeight="1" x14ac:dyDescent="0.3">
      <c r="A485" s="2"/>
      <c r="B485" s="2"/>
      <c r="C485" s="194">
        <f t="shared" si="7"/>
        <v>479</v>
      </c>
      <c r="D485" s="211"/>
      <c r="E485" s="169"/>
      <c r="F485" s="169"/>
      <c r="G485" s="169"/>
      <c r="H485" s="170"/>
      <c r="I485" s="235" t="str">
        <f>IFERROR(VLOOKUP(H485,base!$D$17:$E$24,2,),"-")</f>
        <v>-</v>
      </c>
      <c r="J485" s="169"/>
      <c r="K485" s="169"/>
      <c r="L485" s="169"/>
      <c r="M485" s="195"/>
      <c r="N485" s="47"/>
      <c r="O485" s="47"/>
      <c r="P485" s="47"/>
      <c r="Q485" s="47"/>
      <c r="R485" s="47"/>
      <c r="S485" s="47"/>
      <c r="AA485" s="2"/>
      <c r="AB485" s="2"/>
      <c r="AC485" s="2"/>
      <c r="AD485" s="2"/>
      <c r="AE485" s="2"/>
      <c r="AF485" s="2"/>
      <c r="AG485" s="2"/>
    </row>
    <row r="486" spans="1:33" ht="15" customHeight="1" x14ac:dyDescent="0.3">
      <c r="A486" s="2"/>
      <c r="B486" s="2"/>
      <c r="C486" s="194">
        <f t="shared" si="7"/>
        <v>480</v>
      </c>
      <c r="D486" s="211"/>
      <c r="E486" s="169"/>
      <c r="F486" s="169"/>
      <c r="G486" s="169"/>
      <c r="H486" s="170"/>
      <c r="I486" s="235" t="str">
        <f>IFERROR(VLOOKUP(H486,base!$D$17:$E$24,2,),"-")</f>
        <v>-</v>
      </c>
      <c r="J486" s="169"/>
      <c r="K486" s="169"/>
      <c r="L486" s="169"/>
      <c r="M486" s="195"/>
      <c r="N486" s="47"/>
      <c r="O486" s="47"/>
      <c r="P486" s="47"/>
      <c r="Q486" s="47"/>
      <c r="R486" s="47"/>
      <c r="S486" s="47"/>
      <c r="AA486" s="2"/>
      <c r="AB486" s="2"/>
      <c r="AC486" s="2"/>
      <c r="AD486" s="2"/>
      <c r="AE486" s="2"/>
      <c r="AF486" s="2"/>
      <c r="AG486" s="2"/>
    </row>
    <row r="487" spans="1:33" ht="15" customHeight="1" x14ac:dyDescent="0.3">
      <c r="A487" s="2"/>
      <c r="B487" s="2"/>
      <c r="C487" s="194">
        <f t="shared" si="7"/>
        <v>481</v>
      </c>
      <c r="D487" s="211"/>
      <c r="E487" s="169"/>
      <c r="F487" s="169"/>
      <c r="G487" s="169"/>
      <c r="H487" s="170"/>
      <c r="I487" s="235" t="str">
        <f>IFERROR(VLOOKUP(H487,base!$D$17:$E$24,2,),"-")</f>
        <v>-</v>
      </c>
      <c r="J487" s="169"/>
      <c r="K487" s="169"/>
      <c r="L487" s="169"/>
      <c r="M487" s="195"/>
      <c r="N487" s="47"/>
      <c r="O487" s="47"/>
      <c r="P487" s="47"/>
      <c r="Q487" s="47"/>
      <c r="R487" s="47"/>
      <c r="S487" s="47"/>
      <c r="AA487" s="2"/>
      <c r="AB487" s="2"/>
      <c r="AC487" s="2"/>
      <c r="AD487" s="2"/>
      <c r="AE487" s="2"/>
      <c r="AF487" s="2"/>
      <c r="AG487" s="2"/>
    </row>
    <row r="488" spans="1:33" ht="15" customHeight="1" x14ac:dyDescent="0.3">
      <c r="A488" s="2"/>
      <c r="B488" s="2"/>
      <c r="C488" s="194">
        <f t="shared" si="7"/>
        <v>482</v>
      </c>
      <c r="D488" s="211"/>
      <c r="E488" s="169"/>
      <c r="F488" s="169"/>
      <c r="G488" s="169"/>
      <c r="H488" s="170"/>
      <c r="I488" s="235" t="str">
        <f>IFERROR(VLOOKUP(H488,base!$D$17:$E$24,2,),"-")</f>
        <v>-</v>
      </c>
      <c r="J488" s="169"/>
      <c r="K488" s="169"/>
      <c r="L488" s="169"/>
      <c r="M488" s="195"/>
      <c r="N488" s="47"/>
      <c r="O488" s="47"/>
      <c r="P488" s="47"/>
      <c r="Q488" s="47"/>
      <c r="R488" s="47"/>
      <c r="S488" s="47"/>
      <c r="AA488" s="2"/>
      <c r="AB488" s="2"/>
      <c r="AC488" s="2"/>
      <c r="AD488" s="2"/>
      <c r="AE488" s="2"/>
      <c r="AF488" s="2"/>
      <c r="AG488" s="2"/>
    </row>
    <row r="489" spans="1:33" ht="15" customHeight="1" x14ac:dyDescent="0.3">
      <c r="A489" s="2"/>
      <c r="B489" s="2"/>
      <c r="C489" s="194">
        <f t="shared" si="7"/>
        <v>483</v>
      </c>
      <c r="D489" s="211"/>
      <c r="E489" s="169"/>
      <c r="F489" s="169"/>
      <c r="G489" s="169"/>
      <c r="H489" s="170"/>
      <c r="I489" s="235" t="str">
        <f>IFERROR(VLOOKUP(H489,base!$D$17:$E$24,2,),"-")</f>
        <v>-</v>
      </c>
      <c r="J489" s="169"/>
      <c r="K489" s="169"/>
      <c r="L489" s="169"/>
      <c r="M489" s="195"/>
      <c r="N489" s="47"/>
      <c r="O489" s="47"/>
      <c r="P489" s="47"/>
      <c r="Q489" s="47"/>
      <c r="R489" s="47"/>
      <c r="S489" s="47"/>
      <c r="AA489" s="2"/>
      <c r="AB489" s="2"/>
      <c r="AC489" s="2"/>
      <c r="AD489" s="2"/>
      <c r="AE489" s="2"/>
      <c r="AF489" s="2"/>
      <c r="AG489" s="2"/>
    </row>
    <row r="490" spans="1:33" ht="15" customHeight="1" x14ac:dyDescent="0.3">
      <c r="A490" s="2"/>
      <c r="B490" s="2"/>
      <c r="C490" s="194">
        <f t="shared" si="7"/>
        <v>484</v>
      </c>
      <c r="D490" s="211"/>
      <c r="E490" s="169"/>
      <c r="F490" s="169"/>
      <c r="G490" s="169"/>
      <c r="H490" s="170"/>
      <c r="I490" s="235" t="str">
        <f>IFERROR(VLOOKUP(H490,base!$D$17:$E$24,2,),"-")</f>
        <v>-</v>
      </c>
      <c r="J490" s="169"/>
      <c r="K490" s="169"/>
      <c r="L490" s="169"/>
      <c r="M490" s="195"/>
      <c r="N490" s="47"/>
      <c r="O490" s="47"/>
      <c r="P490" s="47"/>
      <c r="Q490" s="47"/>
      <c r="R490" s="47"/>
      <c r="S490" s="47"/>
      <c r="AA490" s="2"/>
      <c r="AB490" s="2"/>
      <c r="AC490" s="2"/>
      <c r="AD490" s="2"/>
      <c r="AE490" s="2"/>
      <c r="AF490" s="2"/>
      <c r="AG490" s="2"/>
    </row>
    <row r="491" spans="1:33" ht="15" customHeight="1" x14ac:dyDescent="0.3">
      <c r="A491" s="2"/>
      <c r="B491" s="2"/>
      <c r="C491" s="194">
        <f t="shared" si="7"/>
        <v>485</v>
      </c>
      <c r="D491" s="211"/>
      <c r="E491" s="169"/>
      <c r="F491" s="169"/>
      <c r="G491" s="169"/>
      <c r="H491" s="170"/>
      <c r="I491" s="235" t="str">
        <f>IFERROR(VLOOKUP(H491,base!$D$17:$E$24,2,),"-")</f>
        <v>-</v>
      </c>
      <c r="J491" s="169"/>
      <c r="K491" s="169"/>
      <c r="L491" s="169"/>
      <c r="M491" s="195"/>
      <c r="N491" s="47"/>
      <c r="O491" s="47"/>
      <c r="P491" s="47"/>
      <c r="Q491" s="47"/>
      <c r="R491" s="47"/>
      <c r="S491" s="47"/>
      <c r="AA491" s="2"/>
      <c r="AB491" s="2"/>
      <c r="AC491" s="2"/>
      <c r="AD491" s="2"/>
      <c r="AE491" s="2"/>
      <c r="AF491" s="2"/>
      <c r="AG491" s="2"/>
    </row>
    <row r="492" spans="1:33" ht="15" customHeight="1" x14ac:dyDescent="0.3">
      <c r="A492" s="2"/>
      <c r="B492" s="2"/>
      <c r="C492" s="194">
        <f t="shared" si="7"/>
        <v>486</v>
      </c>
      <c r="D492" s="211"/>
      <c r="E492" s="169"/>
      <c r="F492" s="169"/>
      <c r="G492" s="169"/>
      <c r="H492" s="170"/>
      <c r="I492" s="235" t="str">
        <f>IFERROR(VLOOKUP(H492,base!$D$17:$E$24,2,),"-")</f>
        <v>-</v>
      </c>
      <c r="J492" s="169"/>
      <c r="K492" s="169"/>
      <c r="L492" s="169"/>
      <c r="M492" s="195"/>
      <c r="N492" s="47"/>
      <c r="O492" s="47"/>
      <c r="P492" s="47"/>
      <c r="Q492" s="47"/>
      <c r="R492" s="47"/>
      <c r="S492" s="47"/>
      <c r="AA492" s="2"/>
      <c r="AB492" s="2"/>
      <c r="AC492" s="2"/>
      <c r="AD492" s="2"/>
      <c r="AE492" s="2"/>
      <c r="AF492" s="2"/>
      <c r="AG492" s="2"/>
    </row>
    <row r="493" spans="1:33" ht="15" customHeight="1" x14ac:dyDescent="0.3">
      <c r="A493" s="2"/>
      <c r="B493" s="2"/>
      <c r="C493" s="194">
        <f t="shared" si="7"/>
        <v>487</v>
      </c>
      <c r="D493" s="211"/>
      <c r="E493" s="169"/>
      <c r="F493" s="169"/>
      <c r="G493" s="169"/>
      <c r="H493" s="170"/>
      <c r="I493" s="235" t="str">
        <f>IFERROR(VLOOKUP(H493,base!$D$17:$E$24,2,),"-")</f>
        <v>-</v>
      </c>
      <c r="J493" s="169"/>
      <c r="K493" s="169"/>
      <c r="L493" s="169"/>
      <c r="M493" s="195"/>
      <c r="N493" s="47"/>
      <c r="O493" s="47"/>
      <c r="P493" s="47"/>
      <c r="Q493" s="47"/>
      <c r="R493" s="47"/>
      <c r="S493" s="47"/>
      <c r="AA493" s="2"/>
      <c r="AB493" s="2"/>
      <c r="AC493" s="2"/>
      <c r="AD493" s="2"/>
      <c r="AE493" s="2"/>
      <c r="AF493" s="2"/>
      <c r="AG493" s="2"/>
    </row>
    <row r="494" spans="1:33" ht="15" customHeight="1" x14ac:dyDescent="0.3">
      <c r="A494" s="2"/>
      <c r="B494" s="2"/>
      <c r="C494" s="194">
        <f t="shared" si="7"/>
        <v>488</v>
      </c>
      <c r="D494" s="211"/>
      <c r="E494" s="169"/>
      <c r="F494" s="169"/>
      <c r="G494" s="169"/>
      <c r="H494" s="170"/>
      <c r="I494" s="235" t="str">
        <f>IFERROR(VLOOKUP(H494,base!$D$17:$E$24,2,),"-")</f>
        <v>-</v>
      </c>
      <c r="J494" s="169"/>
      <c r="K494" s="169"/>
      <c r="L494" s="169"/>
      <c r="M494" s="195"/>
      <c r="N494" s="47"/>
      <c r="O494" s="47"/>
      <c r="P494" s="47"/>
      <c r="Q494" s="47"/>
      <c r="R494" s="47"/>
      <c r="S494" s="47"/>
      <c r="AA494" s="2"/>
      <c r="AB494" s="2"/>
      <c r="AC494" s="2"/>
      <c r="AD494" s="2"/>
      <c r="AE494" s="2"/>
      <c r="AF494" s="2"/>
      <c r="AG494" s="2"/>
    </row>
    <row r="495" spans="1:33" ht="15" customHeight="1" x14ac:dyDescent="0.3">
      <c r="A495" s="2"/>
      <c r="B495" s="2"/>
      <c r="C495" s="194">
        <f t="shared" si="7"/>
        <v>489</v>
      </c>
      <c r="D495" s="211"/>
      <c r="E495" s="169"/>
      <c r="F495" s="169"/>
      <c r="G495" s="169"/>
      <c r="H495" s="170"/>
      <c r="I495" s="235" t="str">
        <f>IFERROR(VLOOKUP(H495,base!$D$17:$E$24,2,),"-")</f>
        <v>-</v>
      </c>
      <c r="J495" s="169"/>
      <c r="K495" s="169"/>
      <c r="L495" s="169"/>
      <c r="M495" s="195"/>
      <c r="N495" s="47"/>
      <c r="O495" s="47"/>
      <c r="P495" s="47"/>
      <c r="Q495" s="47"/>
      <c r="R495" s="47"/>
      <c r="S495" s="47"/>
      <c r="AA495" s="2"/>
      <c r="AB495" s="2"/>
      <c r="AC495" s="2"/>
      <c r="AD495" s="2"/>
      <c r="AE495" s="2"/>
      <c r="AF495" s="2"/>
      <c r="AG495" s="2"/>
    </row>
    <row r="496" spans="1:33" ht="15" customHeight="1" x14ac:dyDescent="0.3">
      <c r="A496" s="2"/>
      <c r="B496" s="2"/>
      <c r="C496" s="194">
        <f t="shared" si="7"/>
        <v>490</v>
      </c>
      <c r="D496" s="211"/>
      <c r="E496" s="169"/>
      <c r="F496" s="169"/>
      <c r="G496" s="169"/>
      <c r="H496" s="170"/>
      <c r="I496" s="235" t="str">
        <f>IFERROR(VLOOKUP(H496,base!$D$17:$E$24,2,),"-")</f>
        <v>-</v>
      </c>
      <c r="J496" s="169"/>
      <c r="K496" s="169"/>
      <c r="L496" s="169"/>
      <c r="M496" s="195"/>
      <c r="N496" s="47"/>
      <c r="O496" s="47"/>
      <c r="P496" s="47"/>
      <c r="Q496" s="47"/>
      <c r="R496" s="47"/>
      <c r="S496" s="47"/>
      <c r="AA496" s="2"/>
      <c r="AB496" s="2"/>
      <c r="AC496" s="2"/>
      <c r="AD496" s="2"/>
      <c r="AE496" s="2"/>
      <c r="AF496" s="2"/>
      <c r="AG496" s="2"/>
    </row>
    <row r="497" spans="1:33" ht="15" customHeight="1" x14ac:dyDescent="0.3">
      <c r="A497" s="2"/>
      <c r="B497" s="2"/>
      <c r="C497" s="194">
        <f t="shared" si="7"/>
        <v>491</v>
      </c>
      <c r="D497" s="211"/>
      <c r="E497" s="169"/>
      <c r="F497" s="169"/>
      <c r="G497" s="169"/>
      <c r="H497" s="170"/>
      <c r="I497" s="235" t="str">
        <f>IFERROR(VLOOKUP(H497,base!$D$17:$E$24,2,),"-")</f>
        <v>-</v>
      </c>
      <c r="J497" s="169"/>
      <c r="K497" s="169"/>
      <c r="L497" s="169"/>
      <c r="M497" s="195"/>
      <c r="N497" s="47"/>
      <c r="O497" s="47"/>
      <c r="P497" s="47"/>
      <c r="Q497" s="47"/>
      <c r="R497" s="47"/>
      <c r="S497" s="47"/>
      <c r="AA497" s="2"/>
      <c r="AB497" s="2"/>
      <c r="AC497" s="2"/>
      <c r="AD497" s="2"/>
      <c r="AE497" s="2"/>
      <c r="AF497" s="2"/>
      <c r="AG497" s="2"/>
    </row>
    <row r="498" spans="1:33" ht="15" customHeight="1" x14ac:dyDescent="0.3">
      <c r="A498" s="2"/>
      <c r="B498" s="2"/>
      <c r="C498" s="194">
        <f t="shared" si="7"/>
        <v>492</v>
      </c>
      <c r="D498" s="211"/>
      <c r="E498" s="169"/>
      <c r="F498" s="169"/>
      <c r="G498" s="169"/>
      <c r="H498" s="170"/>
      <c r="I498" s="235" t="str">
        <f>IFERROR(VLOOKUP(H498,base!$D$17:$E$24,2,),"-")</f>
        <v>-</v>
      </c>
      <c r="J498" s="169"/>
      <c r="K498" s="169"/>
      <c r="L498" s="169"/>
      <c r="M498" s="195"/>
      <c r="N498" s="47"/>
      <c r="O498" s="47"/>
      <c r="P498" s="47"/>
      <c r="Q498" s="47"/>
      <c r="R498" s="47"/>
      <c r="S498" s="47"/>
      <c r="AA498" s="2"/>
      <c r="AB498" s="2"/>
      <c r="AC498" s="2"/>
      <c r="AD498" s="2"/>
      <c r="AE498" s="2"/>
      <c r="AF498" s="2"/>
      <c r="AG498" s="2"/>
    </row>
    <row r="499" spans="1:33" ht="15" customHeight="1" x14ac:dyDescent="0.3">
      <c r="A499" s="2"/>
      <c r="B499" s="2"/>
      <c r="C499" s="194">
        <f t="shared" si="7"/>
        <v>493</v>
      </c>
      <c r="D499" s="211"/>
      <c r="E499" s="169"/>
      <c r="F499" s="169"/>
      <c r="G499" s="169"/>
      <c r="H499" s="170"/>
      <c r="I499" s="235" t="str">
        <f>IFERROR(VLOOKUP(H499,base!$D$17:$E$24,2,),"-")</f>
        <v>-</v>
      </c>
      <c r="J499" s="169"/>
      <c r="K499" s="169"/>
      <c r="L499" s="169"/>
      <c r="M499" s="195"/>
      <c r="N499" s="47"/>
      <c r="O499" s="47"/>
      <c r="P499" s="47"/>
      <c r="Q499" s="47"/>
      <c r="R499" s="47"/>
      <c r="S499" s="47"/>
      <c r="AA499" s="2"/>
      <c r="AB499" s="2"/>
      <c r="AC499" s="2"/>
      <c r="AD499" s="2"/>
      <c r="AE499" s="2"/>
      <c r="AF499" s="2"/>
      <c r="AG499" s="2"/>
    </row>
    <row r="500" spans="1:33" ht="15" customHeight="1" x14ac:dyDescent="0.3">
      <c r="A500" s="2"/>
      <c r="B500" s="2"/>
      <c r="C500" s="194">
        <f t="shared" si="7"/>
        <v>494</v>
      </c>
      <c r="D500" s="211"/>
      <c r="E500" s="169"/>
      <c r="F500" s="169"/>
      <c r="G500" s="169"/>
      <c r="H500" s="170"/>
      <c r="I500" s="235" t="str">
        <f>IFERROR(VLOOKUP(H500,base!$D$17:$E$24,2,),"-")</f>
        <v>-</v>
      </c>
      <c r="J500" s="169"/>
      <c r="K500" s="169"/>
      <c r="L500" s="169"/>
      <c r="M500" s="195"/>
      <c r="N500" s="47"/>
      <c r="O500" s="47"/>
      <c r="P500" s="47"/>
      <c r="Q500" s="47"/>
      <c r="R500" s="47"/>
      <c r="S500" s="47"/>
      <c r="AA500" s="2"/>
      <c r="AB500" s="2"/>
      <c r="AC500" s="2"/>
      <c r="AD500" s="2"/>
      <c r="AE500" s="2"/>
      <c r="AF500" s="2"/>
      <c r="AG500" s="2"/>
    </row>
    <row r="501" spans="1:33" ht="15" customHeight="1" x14ac:dyDescent="0.3">
      <c r="A501" s="2"/>
      <c r="B501" s="2"/>
      <c r="C501" s="194">
        <f t="shared" si="7"/>
        <v>495</v>
      </c>
      <c r="D501" s="211"/>
      <c r="E501" s="169"/>
      <c r="F501" s="169"/>
      <c r="G501" s="169"/>
      <c r="H501" s="170"/>
      <c r="I501" s="235" t="str">
        <f>IFERROR(VLOOKUP(H501,base!$D$17:$E$24,2,),"-")</f>
        <v>-</v>
      </c>
      <c r="J501" s="169"/>
      <c r="K501" s="169"/>
      <c r="L501" s="169"/>
      <c r="M501" s="195"/>
      <c r="N501" s="47"/>
      <c r="O501" s="47"/>
      <c r="P501" s="47"/>
      <c r="Q501" s="47"/>
      <c r="R501" s="47"/>
      <c r="S501" s="47"/>
      <c r="AA501" s="2"/>
      <c r="AB501" s="2"/>
      <c r="AC501" s="2"/>
      <c r="AD501" s="2"/>
      <c r="AE501" s="2"/>
      <c r="AF501" s="2"/>
      <c r="AG501" s="2"/>
    </row>
    <row r="502" spans="1:33" ht="15" customHeight="1" x14ac:dyDescent="0.3">
      <c r="A502" s="2"/>
      <c r="B502" s="2"/>
      <c r="C502" s="194">
        <f t="shared" si="7"/>
        <v>496</v>
      </c>
      <c r="D502" s="211"/>
      <c r="E502" s="169"/>
      <c r="F502" s="169"/>
      <c r="G502" s="169"/>
      <c r="H502" s="170"/>
      <c r="I502" s="235" t="str">
        <f>IFERROR(VLOOKUP(H502,base!$D$17:$E$24,2,),"-")</f>
        <v>-</v>
      </c>
      <c r="J502" s="169"/>
      <c r="K502" s="169"/>
      <c r="L502" s="169"/>
      <c r="M502" s="195"/>
      <c r="N502" s="47"/>
      <c r="O502" s="47"/>
      <c r="P502" s="47"/>
      <c r="Q502" s="47"/>
      <c r="R502" s="47"/>
      <c r="S502" s="47"/>
      <c r="AA502" s="2"/>
      <c r="AB502" s="2"/>
      <c r="AC502" s="2"/>
      <c r="AD502" s="2"/>
      <c r="AE502" s="2"/>
      <c r="AF502" s="2"/>
      <c r="AG502" s="2"/>
    </row>
    <row r="503" spans="1:33" ht="15" customHeight="1" x14ac:dyDescent="0.3">
      <c r="A503" s="2"/>
      <c r="B503" s="2"/>
      <c r="C503" s="194">
        <f t="shared" si="7"/>
        <v>497</v>
      </c>
      <c r="D503" s="211"/>
      <c r="E503" s="169"/>
      <c r="F503" s="169"/>
      <c r="G503" s="169"/>
      <c r="H503" s="170"/>
      <c r="I503" s="235" t="str">
        <f>IFERROR(VLOOKUP(H503,base!$D$17:$E$24,2,),"-")</f>
        <v>-</v>
      </c>
      <c r="J503" s="169"/>
      <c r="K503" s="169"/>
      <c r="L503" s="169"/>
      <c r="M503" s="195"/>
      <c r="N503" s="47"/>
      <c r="O503" s="47"/>
      <c r="P503" s="47"/>
      <c r="Q503" s="47"/>
      <c r="R503" s="47"/>
      <c r="S503" s="47"/>
      <c r="AA503" s="2"/>
      <c r="AB503" s="2"/>
      <c r="AC503" s="2"/>
      <c r="AD503" s="2"/>
      <c r="AE503" s="2"/>
      <c r="AF503" s="2"/>
      <c r="AG503" s="2"/>
    </row>
    <row r="504" spans="1:33" ht="15" customHeight="1" x14ac:dyDescent="0.3">
      <c r="A504" s="2"/>
      <c r="B504" s="2"/>
      <c r="C504" s="194">
        <f t="shared" si="7"/>
        <v>498</v>
      </c>
      <c r="D504" s="211"/>
      <c r="E504" s="169"/>
      <c r="F504" s="169"/>
      <c r="G504" s="169"/>
      <c r="H504" s="170"/>
      <c r="I504" s="235" t="str">
        <f>IFERROR(VLOOKUP(H504,base!$D$17:$E$24,2,),"-")</f>
        <v>-</v>
      </c>
      <c r="J504" s="169"/>
      <c r="K504" s="169"/>
      <c r="L504" s="169"/>
      <c r="M504" s="195"/>
      <c r="N504" s="47"/>
      <c r="O504" s="47"/>
      <c r="P504" s="47"/>
      <c r="Q504" s="47"/>
      <c r="R504" s="47"/>
      <c r="S504" s="47"/>
      <c r="AA504" s="2"/>
      <c r="AB504" s="2"/>
      <c r="AC504" s="2"/>
      <c r="AD504" s="2"/>
      <c r="AE504" s="2"/>
      <c r="AF504" s="2"/>
      <c r="AG504" s="2"/>
    </row>
    <row r="505" spans="1:33" ht="15" customHeight="1" x14ac:dyDescent="0.3">
      <c r="A505" s="2"/>
      <c r="B505" s="2"/>
      <c r="C505" s="194">
        <f t="shared" si="7"/>
        <v>499</v>
      </c>
      <c r="D505" s="211"/>
      <c r="E505" s="169"/>
      <c r="F505" s="169"/>
      <c r="G505" s="169"/>
      <c r="H505" s="170"/>
      <c r="I505" s="235" t="str">
        <f>IFERROR(VLOOKUP(H505,base!$D$17:$E$24,2,),"-")</f>
        <v>-</v>
      </c>
      <c r="J505" s="169"/>
      <c r="K505" s="169"/>
      <c r="L505" s="169"/>
      <c r="M505" s="195"/>
      <c r="N505" s="47"/>
      <c r="O505" s="47"/>
      <c r="P505" s="47"/>
      <c r="Q505" s="47"/>
      <c r="R505" s="47"/>
      <c r="S505" s="47"/>
      <c r="AA505" s="2"/>
      <c r="AB505" s="2"/>
      <c r="AC505" s="2"/>
      <c r="AD505" s="2"/>
      <c r="AE505" s="2"/>
      <c r="AF505" s="2"/>
      <c r="AG505" s="2"/>
    </row>
    <row r="506" spans="1:33" ht="15" customHeight="1" thickBot="1" x14ac:dyDescent="0.35">
      <c r="A506" s="2"/>
      <c r="B506" s="2"/>
      <c r="C506" s="196">
        <f t="shared" si="7"/>
        <v>500</v>
      </c>
      <c r="D506" s="212"/>
      <c r="E506" s="197"/>
      <c r="F506" s="197"/>
      <c r="G506" s="197"/>
      <c r="H506" s="198"/>
      <c r="I506" s="238" t="str">
        <f>IFERROR(VLOOKUP(H506,base!$D$17:$E$24,2,),"-")</f>
        <v>-</v>
      </c>
      <c r="J506" s="197"/>
      <c r="K506" s="197"/>
      <c r="L506" s="197"/>
      <c r="M506" s="199"/>
      <c r="N506" s="47"/>
      <c r="O506" s="47"/>
      <c r="P506" s="47"/>
      <c r="Q506" s="47"/>
      <c r="R506" s="47"/>
      <c r="S506" s="47"/>
      <c r="AA506" s="2"/>
      <c r="AB506" s="2"/>
      <c r="AC506" s="2"/>
      <c r="AD506" s="2"/>
      <c r="AE506" s="2"/>
      <c r="AF506" s="2"/>
      <c r="AG506" s="2"/>
    </row>
    <row r="507" spans="1:33" ht="15" customHeight="1" thickTop="1" x14ac:dyDescent="0.3">
      <c r="A507" s="2"/>
      <c r="B507" s="2"/>
      <c r="C507" s="169"/>
      <c r="D507" s="211"/>
      <c r="E507" s="169"/>
      <c r="F507" s="169"/>
      <c r="G507" s="169"/>
      <c r="H507" s="170"/>
      <c r="I507" s="170"/>
      <c r="J507" s="169"/>
      <c r="K507" s="169"/>
      <c r="L507" s="169"/>
      <c r="M507" s="169"/>
      <c r="N507" s="47"/>
      <c r="O507" s="47"/>
      <c r="P507" s="47"/>
      <c r="Q507" s="47"/>
      <c r="R507" s="47"/>
      <c r="S507" s="47"/>
      <c r="AA507" s="2"/>
      <c r="AB507" s="2"/>
      <c r="AC507" s="2"/>
      <c r="AD507" s="2"/>
      <c r="AE507" s="2"/>
      <c r="AF507" s="2"/>
      <c r="AG507" s="2"/>
    </row>
    <row r="508" spans="1:33" ht="15" hidden="1" customHeight="1" x14ac:dyDescent="0.3">
      <c r="A508" s="2"/>
      <c r="B508" s="2"/>
      <c r="C508" s="169"/>
      <c r="D508" s="211"/>
      <c r="E508" s="169"/>
      <c r="F508" s="169"/>
      <c r="G508" s="169"/>
      <c r="H508" s="170"/>
      <c r="I508" s="170"/>
      <c r="J508" s="169"/>
      <c r="K508" s="169"/>
      <c r="L508" s="169"/>
      <c r="M508" s="169"/>
      <c r="N508" s="47"/>
      <c r="O508" s="47"/>
      <c r="P508" s="47"/>
      <c r="Q508" s="47"/>
      <c r="R508" s="47"/>
      <c r="S508" s="47"/>
      <c r="AA508" s="2"/>
      <c r="AB508" s="2"/>
      <c r="AC508" s="2"/>
      <c r="AD508" s="2"/>
      <c r="AE508" s="2"/>
      <c r="AF508" s="2"/>
      <c r="AG508" s="2"/>
    </row>
    <row r="509" spans="1:33" ht="15" hidden="1" customHeight="1" x14ac:dyDescent="0.3">
      <c r="A509" s="2"/>
      <c r="B509" s="2"/>
      <c r="C509" s="169"/>
      <c r="D509" s="211"/>
      <c r="E509" s="169"/>
      <c r="F509" s="169"/>
      <c r="G509" s="169"/>
      <c r="H509" s="170"/>
      <c r="I509" s="170"/>
      <c r="J509" s="169"/>
      <c r="K509" s="169"/>
      <c r="L509" s="169"/>
      <c r="M509" s="169"/>
      <c r="N509" s="47"/>
      <c r="O509" s="47"/>
      <c r="P509" s="47"/>
      <c r="Q509" s="47"/>
      <c r="R509" s="47"/>
      <c r="S509" s="47"/>
      <c r="AA509" s="2"/>
      <c r="AB509" s="2"/>
      <c r="AC509" s="2"/>
      <c r="AD509" s="2"/>
      <c r="AE509" s="2"/>
      <c r="AF509" s="2"/>
      <c r="AG509" s="2"/>
    </row>
    <row r="510" spans="1:33" ht="15" hidden="1" customHeight="1" x14ac:dyDescent="0.3">
      <c r="A510" s="2"/>
      <c r="B510" s="2"/>
      <c r="C510" s="169"/>
      <c r="D510" s="211"/>
      <c r="E510" s="169"/>
      <c r="F510" s="169"/>
      <c r="G510" s="169"/>
      <c r="H510" s="170"/>
      <c r="I510" s="170"/>
      <c r="J510" s="169"/>
      <c r="K510" s="169"/>
      <c r="L510" s="169"/>
      <c r="M510" s="169"/>
      <c r="N510" s="47"/>
      <c r="O510" s="47"/>
      <c r="P510" s="47"/>
      <c r="Q510" s="47"/>
      <c r="R510" s="47"/>
      <c r="S510" s="47"/>
      <c r="AA510" s="2"/>
      <c r="AB510" s="2"/>
      <c r="AC510" s="2"/>
      <c r="AD510" s="2"/>
      <c r="AE510" s="2"/>
      <c r="AF510" s="2"/>
      <c r="AG510" s="2"/>
    </row>
    <row r="511" spans="1:33" ht="15" hidden="1" customHeight="1" x14ac:dyDescent="0.3">
      <c r="A511" s="2"/>
      <c r="B511" s="2"/>
      <c r="C511" s="169"/>
      <c r="D511" s="211"/>
      <c r="E511" s="169"/>
      <c r="F511" s="169"/>
      <c r="G511" s="169"/>
      <c r="H511" s="170"/>
      <c r="I511" s="170"/>
      <c r="J511" s="169"/>
      <c r="K511" s="169"/>
      <c r="L511" s="169"/>
      <c r="M511" s="169"/>
      <c r="N511" s="47"/>
      <c r="O511" s="47"/>
      <c r="P511" s="47"/>
      <c r="Q511" s="47"/>
      <c r="R511" s="47"/>
      <c r="S511" s="47"/>
      <c r="AA511" s="2"/>
      <c r="AB511" s="2"/>
      <c r="AC511" s="2"/>
      <c r="AD511" s="2"/>
      <c r="AE511" s="2"/>
      <c r="AF511" s="2"/>
      <c r="AG511" s="2"/>
    </row>
    <row r="512" spans="1:33" ht="15" hidden="1" customHeight="1" x14ac:dyDescent="0.3">
      <c r="A512" s="2"/>
      <c r="B512" s="2"/>
      <c r="C512" s="169"/>
      <c r="D512" s="211"/>
      <c r="E512" s="169"/>
      <c r="F512" s="169"/>
      <c r="G512" s="169"/>
      <c r="H512" s="170"/>
      <c r="I512" s="170"/>
      <c r="J512" s="169"/>
      <c r="K512" s="169"/>
      <c r="L512" s="169"/>
      <c r="M512" s="169"/>
      <c r="N512" s="47"/>
      <c r="O512" s="47"/>
      <c r="P512" s="47"/>
      <c r="Q512" s="47"/>
      <c r="R512" s="47"/>
      <c r="S512" s="47"/>
      <c r="AA512" s="2"/>
      <c r="AB512" s="2"/>
      <c r="AC512" s="2"/>
      <c r="AD512" s="2"/>
      <c r="AE512" s="2"/>
      <c r="AF512" s="2"/>
      <c r="AG512" s="2"/>
    </row>
    <row r="513" spans="1:33" ht="15" hidden="1" customHeight="1" x14ac:dyDescent="0.3">
      <c r="A513" s="2"/>
      <c r="B513" s="2"/>
      <c r="C513" s="169"/>
      <c r="D513" s="211"/>
      <c r="E513" s="169"/>
      <c r="F513" s="169"/>
      <c r="G513" s="169"/>
      <c r="H513" s="170"/>
      <c r="I513" s="170"/>
      <c r="J513" s="169"/>
      <c r="K513" s="169"/>
      <c r="L513" s="169"/>
      <c r="M513" s="169"/>
      <c r="N513" s="47"/>
      <c r="O513" s="47"/>
      <c r="P513" s="47"/>
      <c r="Q513" s="47"/>
      <c r="R513" s="47"/>
      <c r="S513" s="47"/>
      <c r="AA513" s="2"/>
      <c r="AB513" s="2"/>
      <c r="AC513" s="2"/>
      <c r="AD513" s="2"/>
      <c r="AE513" s="2"/>
      <c r="AF513" s="2"/>
      <c r="AG513" s="2"/>
    </row>
    <row r="514" spans="1:33" ht="15" hidden="1" customHeight="1" x14ac:dyDescent="0.3">
      <c r="A514" s="2"/>
      <c r="B514" s="2"/>
      <c r="C514" s="169"/>
      <c r="D514" s="211"/>
      <c r="E514" s="169"/>
      <c r="F514" s="169"/>
      <c r="G514" s="169"/>
      <c r="H514" s="170"/>
      <c r="I514" s="170"/>
      <c r="J514" s="169"/>
      <c r="K514" s="169"/>
      <c r="L514" s="169"/>
      <c r="M514" s="169"/>
      <c r="N514" s="47"/>
      <c r="O514" s="47"/>
      <c r="P514" s="47"/>
      <c r="Q514" s="47"/>
      <c r="R514" s="47"/>
      <c r="S514" s="47"/>
      <c r="AA514" s="2"/>
      <c r="AB514" s="2"/>
      <c r="AC514" s="2"/>
      <c r="AD514" s="2"/>
      <c r="AE514" s="2"/>
      <c r="AF514" s="2"/>
      <c r="AG514" s="2"/>
    </row>
    <row r="515" spans="1:33" ht="15" hidden="1" customHeight="1" x14ac:dyDescent="0.3">
      <c r="A515" s="2"/>
      <c r="B515" s="2"/>
      <c r="C515" s="169"/>
      <c r="D515" s="211"/>
      <c r="E515" s="169"/>
      <c r="F515" s="169"/>
      <c r="G515" s="169"/>
      <c r="H515" s="170"/>
      <c r="I515" s="170"/>
      <c r="J515" s="169"/>
      <c r="K515" s="169"/>
      <c r="L515" s="169"/>
      <c r="M515" s="169"/>
      <c r="N515" s="47"/>
      <c r="O515" s="47"/>
      <c r="P515" s="47"/>
      <c r="Q515" s="47"/>
      <c r="R515" s="47"/>
      <c r="S515" s="47"/>
      <c r="AA515" s="2"/>
      <c r="AB515" s="2"/>
      <c r="AC515" s="2"/>
      <c r="AD515" s="2"/>
      <c r="AE515" s="2"/>
      <c r="AF515" s="2"/>
      <c r="AG515" s="2"/>
    </row>
    <row r="516" spans="1:33" ht="15" hidden="1" customHeight="1" x14ac:dyDescent="0.3">
      <c r="A516" s="2"/>
      <c r="B516" s="2"/>
      <c r="C516" s="169"/>
      <c r="D516" s="211"/>
      <c r="E516" s="169"/>
      <c r="F516" s="169"/>
      <c r="G516" s="169"/>
      <c r="H516" s="170"/>
      <c r="I516" s="170"/>
      <c r="J516" s="169"/>
      <c r="K516" s="169"/>
      <c r="L516" s="169"/>
      <c r="M516" s="169"/>
      <c r="N516" s="47"/>
      <c r="O516" s="47"/>
      <c r="P516" s="47"/>
      <c r="Q516" s="47"/>
      <c r="R516" s="47"/>
      <c r="S516" s="47"/>
      <c r="AA516" s="2"/>
      <c r="AB516" s="2"/>
      <c r="AC516" s="2"/>
      <c r="AD516" s="2"/>
      <c r="AE516" s="2"/>
      <c r="AF516" s="2"/>
      <c r="AG516" s="2"/>
    </row>
    <row r="517" spans="1:33" ht="15" hidden="1" customHeight="1" x14ac:dyDescent="0.3">
      <c r="A517" s="2"/>
      <c r="B517" s="2"/>
      <c r="C517" s="169"/>
      <c r="D517" s="211"/>
      <c r="E517" s="169"/>
      <c r="F517" s="169"/>
      <c r="G517" s="169"/>
      <c r="H517" s="170"/>
      <c r="I517" s="170"/>
      <c r="J517" s="169"/>
      <c r="K517" s="169"/>
      <c r="L517" s="169"/>
      <c r="M517" s="169"/>
      <c r="N517" s="47"/>
      <c r="O517" s="47"/>
      <c r="P517" s="47"/>
      <c r="Q517" s="47"/>
      <c r="R517" s="47"/>
      <c r="S517" s="47"/>
      <c r="AA517" s="2"/>
      <c r="AB517" s="2"/>
      <c r="AC517" s="2"/>
      <c r="AD517" s="2"/>
      <c r="AE517" s="2"/>
      <c r="AF517" s="2"/>
      <c r="AG517" s="2"/>
    </row>
    <row r="518" spans="1:33" ht="15" hidden="1" customHeight="1" x14ac:dyDescent="0.3">
      <c r="A518" s="2"/>
      <c r="B518" s="2"/>
      <c r="C518" s="169"/>
      <c r="D518" s="211"/>
      <c r="E518" s="169"/>
      <c r="F518" s="169"/>
      <c r="G518" s="169"/>
      <c r="H518" s="170"/>
      <c r="I518" s="170"/>
      <c r="J518" s="169"/>
      <c r="K518" s="169"/>
      <c r="L518" s="169"/>
      <c r="M518" s="169"/>
      <c r="N518" s="47"/>
      <c r="O518" s="47"/>
      <c r="P518" s="47"/>
      <c r="Q518" s="47"/>
      <c r="R518" s="47"/>
      <c r="S518" s="47"/>
      <c r="AA518" s="2"/>
      <c r="AB518" s="2"/>
      <c r="AC518" s="2"/>
      <c r="AD518" s="2"/>
      <c r="AE518" s="2"/>
      <c r="AF518" s="2"/>
      <c r="AG518" s="2"/>
    </row>
    <row r="519" spans="1:33" ht="15" hidden="1" customHeight="1" x14ac:dyDescent="0.3">
      <c r="A519" s="2"/>
      <c r="B519" s="2"/>
      <c r="C519" s="169"/>
      <c r="D519" s="211"/>
      <c r="E519" s="169"/>
      <c r="F519" s="169"/>
      <c r="G519" s="169"/>
      <c r="H519" s="170"/>
      <c r="I519" s="170"/>
      <c r="J519" s="169"/>
      <c r="K519" s="169"/>
      <c r="L519" s="169"/>
      <c r="M519" s="169"/>
      <c r="N519" s="47"/>
      <c r="O519" s="47"/>
      <c r="P519" s="47"/>
      <c r="Q519" s="47"/>
      <c r="R519" s="47"/>
      <c r="S519" s="47"/>
      <c r="AA519" s="2"/>
      <c r="AB519" s="2"/>
      <c r="AC519" s="2"/>
      <c r="AD519" s="2"/>
      <c r="AE519" s="2"/>
      <c r="AF519" s="2"/>
      <c r="AG519" s="2"/>
    </row>
    <row r="520" spans="1:33" ht="15" hidden="1" customHeight="1" x14ac:dyDescent="0.3">
      <c r="A520" s="2"/>
      <c r="B520" s="2"/>
      <c r="C520" s="169"/>
      <c r="D520" s="211"/>
      <c r="E520" s="169"/>
      <c r="F520" s="169"/>
      <c r="G520" s="169"/>
      <c r="H520" s="170"/>
      <c r="I520" s="170"/>
      <c r="J520" s="169"/>
      <c r="K520" s="169"/>
      <c r="L520" s="169"/>
      <c r="M520" s="169"/>
      <c r="N520" s="47"/>
      <c r="O520" s="47"/>
      <c r="P520" s="47"/>
      <c r="Q520" s="47"/>
      <c r="R520" s="47"/>
      <c r="S520" s="47"/>
      <c r="AA520" s="2"/>
      <c r="AB520" s="2"/>
      <c r="AC520" s="2"/>
      <c r="AD520" s="2"/>
      <c r="AE520" s="2"/>
      <c r="AF520" s="2"/>
      <c r="AG520" s="2"/>
    </row>
    <row r="521" spans="1:33" ht="15" hidden="1" customHeight="1" x14ac:dyDescent="0.3">
      <c r="A521" s="2"/>
      <c r="B521" s="2"/>
      <c r="C521" s="169"/>
      <c r="D521" s="211"/>
      <c r="E521" s="169"/>
      <c r="F521" s="169"/>
      <c r="G521" s="169"/>
      <c r="H521" s="170"/>
      <c r="I521" s="170"/>
      <c r="J521" s="169"/>
      <c r="K521" s="169"/>
      <c r="L521" s="169"/>
      <c r="M521" s="169"/>
      <c r="N521" s="47"/>
      <c r="O521" s="47"/>
      <c r="P521" s="47"/>
      <c r="Q521" s="47"/>
      <c r="R521" s="47"/>
      <c r="S521" s="47"/>
      <c r="AA521" s="2"/>
      <c r="AB521" s="2"/>
      <c r="AC521" s="2"/>
      <c r="AD521" s="2"/>
      <c r="AE521" s="2"/>
      <c r="AF521" s="2"/>
      <c r="AG521" s="2"/>
    </row>
    <row r="522" spans="1:33" ht="15" hidden="1" customHeight="1" x14ac:dyDescent="0.3">
      <c r="A522" s="2"/>
      <c r="B522" s="2"/>
      <c r="C522" s="169"/>
      <c r="D522" s="211"/>
      <c r="E522" s="169"/>
      <c r="F522" s="169"/>
      <c r="G522" s="169"/>
      <c r="H522" s="170"/>
      <c r="I522" s="170"/>
      <c r="J522" s="169"/>
      <c r="K522" s="169"/>
      <c r="L522" s="169"/>
      <c r="M522" s="169"/>
      <c r="N522" s="47"/>
      <c r="O522" s="47"/>
      <c r="P522" s="47"/>
      <c r="Q522" s="47"/>
      <c r="R522" s="47"/>
      <c r="S522" s="47"/>
      <c r="AA522" s="2"/>
      <c r="AB522" s="2"/>
      <c r="AC522" s="2"/>
      <c r="AD522" s="2"/>
      <c r="AE522" s="2"/>
      <c r="AF522" s="2"/>
      <c r="AG522" s="2"/>
    </row>
    <row r="523" spans="1:33" ht="15" hidden="1" customHeight="1" x14ac:dyDescent="0.3">
      <c r="A523" s="2"/>
      <c r="B523" s="2"/>
      <c r="C523" s="169"/>
      <c r="D523" s="211"/>
      <c r="E523" s="169"/>
      <c r="F523" s="169"/>
      <c r="G523" s="169"/>
      <c r="H523" s="170"/>
      <c r="I523" s="170"/>
      <c r="J523" s="169"/>
      <c r="K523" s="169"/>
      <c r="L523" s="169"/>
      <c r="M523" s="169"/>
      <c r="N523" s="47"/>
      <c r="O523" s="47"/>
      <c r="P523" s="47"/>
      <c r="Q523" s="47"/>
      <c r="R523" s="47"/>
      <c r="S523" s="47"/>
      <c r="AA523" s="2"/>
      <c r="AB523" s="2"/>
      <c r="AC523" s="2"/>
      <c r="AD523" s="2"/>
      <c r="AE523" s="2"/>
      <c r="AF523" s="2"/>
      <c r="AG523" s="2"/>
    </row>
    <row r="524" spans="1:33" ht="15" hidden="1" customHeight="1" x14ac:dyDescent="0.3">
      <c r="A524" s="2"/>
      <c r="B524" s="2"/>
      <c r="C524" s="169"/>
      <c r="D524" s="211"/>
      <c r="E524" s="169"/>
      <c r="F524" s="169"/>
      <c r="G524" s="169"/>
      <c r="H524" s="170"/>
      <c r="I524" s="170"/>
      <c r="J524" s="169"/>
      <c r="K524" s="169"/>
      <c r="L524" s="169"/>
      <c r="M524" s="169"/>
      <c r="N524" s="47"/>
      <c r="O524" s="47"/>
      <c r="P524" s="47"/>
      <c r="Q524" s="47"/>
      <c r="R524" s="47"/>
      <c r="S524" s="47"/>
      <c r="AA524" s="2"/>
      <c r="AB524" s="2"/>
      <c r="AC524" s="2"/>
      <c r="AD524" s="2"/>
      <c r="AE524" s="2"/>
      <c r="AF524" s="2"/>
      <c r="AG524" s="2"/>
    </row>
    <row r="525" spans="1:33" ht="15" hidden="1" customHeight="1" x14ac:dyDescent="0.3">
      <c r="A525" s="2"/>
      <c r="B525" s="2"/>
      <c r="C525" s="169"/>
      <c r="D525" s="211"/>
      <c r="E525" s="169"/>
      <c r="F525" s="169"/>
      <c r="G525" s="169"/>
      <c r="H525" s="170"/>
      <c r="I525" s="170"/>
      <c r="J525" s="169"/>
      <c r="K525" s="169"/>
      <c r="L525" s="169"/>
      <c r="M525" s="169"/>
      <c r="N525" s="47"/>
      <c r="O525" s="47"/>
      <c r="P525" s="47"/>
      <c r="Q525" s="47"/>
      <c r="R525" s="47"/>
      <c r="S525" s="47"/>
      <c r="AA525" s="2"/>
      <c r="AB525" s="2"/>
      <c r="AC525" s="2"/>
      <c r="AD525" s="2"/>
      <c r="AE525" s="2"/>
      <c r="AF525" s="2"/>
      <c r="AG525" s="2"/>
    </row>
    <row r="526" spans="1:33" ht="15" hidden="1" customHeight="1" x14ac:dyDescent="0.3">
      <c r="A526" s="2"/>
      <c r="B526" s="2"/>
      <c r="C526" s="169"/>
      <c r="D526" s="211"/>
      <c r="E526" s="169"/>
      <c r="F526" s="169"/>
      <c r="G526" s="169"/>
      <c r="H526" s="170"/>
      <c r="I526" s="170"/>
      <c r="J526" s="169"/>
      <c r="K526" s="169"/>
      <c r="L526" s="169"/>
      <c r="M526" s="169"/>
      <c r="N526" s="47"/>
      <c r="O526" s="47"/>
      <c r="P526" s="47"/>
      <c r="Q526" s="47"/>
      <c r="R526" s="47"/>
      <c r="S526" s="47"/>
      <c r="AA526" s="2"/>
      <c r="AB526" s="2"/>
      <c r="AC526" s="2"/>
      <c r="AD526" s="2"/>
      <c r="AE526" s="2"/>
      <c r="AF526" s="2"/>
      <c r="AG526" s="2"/>
    </row>
    <row r="527" spans="1:33" ht="15" hidden="1" customHeight="1" x14ac:dyDescent="0.3">
      <c r="A527" s="2"/>
      <c r="B527" s="2"/>
      <c r="C527" s="169"/>
      <c r="D527" s="211"/>
      <c r="E527" s="169"/>
      <c r="F527" s="169"/>
      <c r="G527" s="169"/>
      <c r="H527" s="170"/>
      <c r="I527" s="170"/>
      <c r="J527" s="169"/>
      <c r="K527" s="169"/>
      <c r="L527" s="169"/>
      <c r="M527" s="169"/>
      <c r="N527" s="47"/>
      <c r="O527" s="47"/>
      <c r="P527" s="47"/>
      <c r="Q527" s="47"/>
      <c r="R527" s="47"/>
      <c r="S527" s="47"/>
      <c r="AA527" s="2"/>
      <c r="AB527" s="2"/>
      <c r="AC527" s="2"/>
      <c r="AD527" s="2"/>
      <c r="AE527" s="2"/>
      <c r="AF527" s="2"/>
      <c r="AG527" s="2"/>
    </row>
    <row r="528" spans="1:33" ht="15" hidden="1" customHeight="1" x14ac:dyDescent="0.3">
      <c r="A528" s="2"/>
      <c r="B528" s="2"/>
      <c r="C528" s="169"/>
      <c r="D528" s="211"/>
      <c r="E528" s="169"/>
      <c r="F528" s="169"/>
      <c r="G528" s="169"/>
      <c r="H528" s="170"/>
      <c r="I528" s="170"/>
      <c r="J528" s="169"/>
      <c r="K528" s="169"/>
      <c r="L528" s="169"/>
      <c r="M528" s="169"/>
      <c r="N528" s="47"/>
      <c r="O528" s="47"/>
      <c r="P528" s="47"/>
      <c r="Q528" s="47"/>
      <c r="R528" s="47"/>
      <c r="S528" s="47"/>
      <c r="AA528" s="2"/>
      <c r="AB528" s="2"/>
      <c r="AC528" s="2"/>
      <c r="AD528" s="2"/>
      <c r="AE528" s="2"/>
      <c r="AF528" s="2"/>
      <c r="AG528" s="2"/>
    </row>
    <row r="529" spans="1:33" ht="15" hidden="1" customHeight="1" x14ac:dyDescent="0.3">
      <c r="A529" s="2"/>
      <c r="B529" s="2"/>
      <c r="C529" s="169"/>
      <c r="D529" s="211"/>
      <c r="E529" s="169"/>
      <c r="F529" s="169"/>
      <c r="G529" s="169"/>
      <c r="H529" s="170"/>
      <c r="I529" s="170"/>
      <c r="J529" s="169"/>
      <c r="K529" s="169"/>
      <c r="L529" s="169"/>
      <c r="M529" s="169"/>
      <c r="N529" s="47"/>
      <c r="O529" s="47"/>
      <c r="P529" s="47"/>
      <c r="Q529" s="47"/>
      <c r="R529" s="47"/>
      <c r="S529" s="47"/>
      <c r="AA529" s="2"/>
      <c r="AB529" s="2"/>
      <c r="AC529" s="2"/>
      <c r="AD529" s="2"/>
      <c r="AE529" s="2"/>
      <c r="AF529" s="2"/>
      <c r="AG529" s="2"/>
    </row>
    <row r="530" spans="1:33" ht="15" hidden="1" customHeight="1" x14ac:dyDescent="0.3">
      <c r="A530" s="2"/>
      <c r="B530" s="2"/>
      <c r="C530" s="169"/>
      <c r="D530" s="211"/>
      <c r="E530" s="169"/>
      <c r="F530" s="169"/>
      <c r="G530" s="169"/>
      <c r="H530" s="170"/>
      <c r="I530" s="170"/>
      <c r="J530" s="169"/>
      <c r="K530" s="169"/>
      <c r="L530" s="169"/>
      <c r="M530" s="169"/>
      <c r="N530" s="47"/>
      <c r="O530" s="47"/>
      <c r="P530" s="47"/>
      <c r="Q530" s="47"/>
      <c r="R530" s="47"/>
      <c r="S530" s="47"/>
      <c r="AA530" s="2"/>
      <c r="AB530" s="2"/>
      <c r="AC530" s="2"/>
      <c r="AD530" s="2"/>
      <c r="AE530" s="2"/>
      <c r="AF530" s="2"/>
      <c r="AG530" s="2"/>
    </row>
    <row r="531" spans="1:33" ht="15" hidden="1" customHeight="1" x14ac:dyDescent="0.3">
      <c r="A531" s="2"/>
      <c r="B531" s="2"/>
      <c r="C531" s="169"/>
      <c r="D531" s="211"/>
      <c r="E531" s="169"/>
      <c r="F531" s="169"/>
      <c r="G531" s="169"/>
      <c r="H531" s="170"/>
      <c r="I531" s="170"/>
      <c r="J531" s="169"/>
      <c r="K531" s="169"/>
      <c r="L531" s="169"/>
      <c r="M531" s="169"/>
      <c r="N531" s="47"/>
      <c r="O531" s="47"/>
      <c r="P531" s="47"/>
      <c r="Q531" s="47"/>
      <c r="R531" s="47"/>
      <c r="S531" s="47"/>
      <c r="AA531" s="2"/>
      <c r="AB531" s="2"/>
      <c r="AC531" s="2"/>
      <c r="AD531" s="2"/>
      <c r="AE531" s="2"/>
      <c r="AF531" s="2"/>
      <c r="AG531" s="2"/>
    </row>
    <row r="532" spans="1:33" ht="15" hidden="1" customHeight="1" x14ac:dyDescent="0.3">
      <c r="A532" s="2"/>
      <c r="B532" s="2"/>
      <c r="C532" s="169"/>
      <c r="D532" s="211"/>
      <c r="E532" s="169"/>
      <c r="F532" s="169"/>
      <c r="G532" s="169"/>
      <c r="H532" s="170"/>
      <c r="I532" s="170"/>
      <c r="J532" s="169"/>
      <c r="K532" s="169"/>
      <c r="L532" s="169"/>
      <c r="M532" s="169"/>
      <c r="N532" s="47"/>
      <c r="O532" s="47"/>
      <c r="P532" s="47"/>
      <c r="Q532" s="47"/>
      <c r="R532" s="47"/>
      <c r="S532" s="47"/>
      <c r="AA532" s="2"/>
      <c r="AB532" s="2"/>
      <c r="AC532" s="2"/>
      <c r="AD532" s="2"/>
      <c r="AE532" s="2"/>
      <c r="AF532" s="2"/>
      <c r="AG532" s="2"/>
    </row>
    <row r="533" spans="1:33" ht="15" hidden="1" customHeight="1" x14ac:dyDescent="0.3">
      <c r="A533" s="2"/>
      <c r="B533" s="2"/>
      <c r="C533" s="169"/>
      <c r="D533" s="211"/>
      <c r="E533" s="169"/>
      <c r="F533" s="169"/>
      <c r="G533" s="169"/>
      <c r="H533" s="170"/>
      <c r="I533" s="170"/>
      <c r="J533" s="169"/>
      <c r="K533" s="169"/>
      <c r="L533" s="169"/>
      <c r="M533" s="169"/>
      <c r="N533" s="47"/>
      <c r="O533" s="47"/>
      <c r="P533" s="47"/>
      <c r="Q533" s="47"/>
      <c r="R533" s="47"/>
      <c r="S533" s="47"/>
      <c r="AA533" s="2"/>
      <c r="AB533" s="2"/>
      <c r="AC533" s="2"/>
      <c r="AD533" s="2"/>
      <c r="AE533" s="2"/>
      <c r="AF533" s="2"/>
      <c r="AG533" s="2"/>
    </row>
    <row r="534" spans="1:33" ht="15" hidden="1" customHeight="1" x14ac:dyDescent="0.3">
      <c r="A534" s="2"/>
      <c r="B534" s="2"/>
      <c r="C534" s="169"/>
      <c r="D534" s="211"/>
      <c r="E534" s="169"/>
      <c r="F534" s="169"/>
      <c r="G534" s="169"/>
      <c r="H534" s="170"/>
      <c r="I534" s="170"/>
      <c r="J534" s="169"/>
      <c r="K534" s="169"/>
      <c r="L534" s="169"/>
      <c r="M534" s="169"/>
      <c r="N534" s="47"/>
      <c r="O534" s="47"/>
      <c r="P534" s="47"/>
      <c r="Q534" s="47"/>
      <c r="R534" s="47"/>
      <c r="S534" s="47"/>
      <c r="AA534" s="2"/>
      <c r="AB534" s="2"/>
      <c r="AC534" s="2"/>
      <c r="AD534" s="2"/>
      <c r="AE534" s="2"/>
      <c r="AF534" s="2"/>
      <c r="AG534" s="2"/>
    </row>
    <row r="535" spans="1:33" ht="15" hidden="1" customHeight="1" x14ac:dyDescent="0.3">
      <c r="A535" s="2"/>
      <c r="B535" s="2"/>
      <c r="C535" s="169"/>
      <c r="D535" s="211"/>
      <c r="E535" s="169"/>
      <c r="F535" s="169"/>
      <c r="G535" s="169"/>
      <c r="H535" s="170"/>
      <c r="I535" s="170"/>
      <c r="J535" s="169"/>
      <c r="K535" s="169"/>
      <c r="L535" s="169"/>
      <c r="M535" s="169"/>
      <c r="N535" s="47"/>
      <c r="O535" s="47"/>
      <c r="P535" s="47"/>
      <c r="Q535" s="47"/>
      <c r="R535" s="47"/>
      <c r="S535" s="47"/>
      <c r="AA535" s="2"/>
      <c r="AB535" s="2"/>
      <c r="AC535" s="2"/>
      <c r="AD535" s="2"/>
      <c r="AE535" s="2"/>
      <c r="AF535" s="2"/>
      <c r="AG535" s="2"/>
    </row>
    <row r="536" spans="1:33" ht="15" hidden="1" customHeight="1" x14ac:dyDescent="0.3">
      <c r="A536" s="2"/>
      <c r="B536" s="2"/>
      <c r="C536" s="169"/>
      <c r="D536" s="211"/>
      <c r="E536" s="169"/>
      <c r="F536" s="169"/>
      <c r="G536" s="169"/>
      <c r="H536" s="170"/>
      <c r="I536" s="170"/>
      <c r="J536" s="169"/>
      <c r="K536" s="169"/>
      <c r="L536" s="169"/>
      <c r="M536" s="169"/>
      <c r="N536" s="47"/>
      <c r="O536" s="47"/>
      <c r="P536" s="47"/>
      <c r="Q536" s="47"/>
      <c r="R536" s="47"/>
      <c r="S536" s="47"/>
      <c r="AA536" s="2"/>
      <c r="AB536" s="2"/>
      <c r="AC536" s="2"/>
      <c r="AD536" s="2"/>
      <c r="AE536" s="2"/>
      <c r="AF536" s="2"/>
      <c r="AG536" s="2"/>
    </row>
    <row r="537" spans="1:33" ht="15" hidden="1" customHeight="1" x14ac:dyDescent="0.3">
      <c r="A537" s="2"/>
      <c r="B537" s="2"/>
      <c r="C537" s="169"/>
      <c r="D537" s="211"/>
      <c r="E537" s="169"/>
      <c r="F537" s="169"/>
      <c r="G537" s="169"/>
      <c r="H537" s="170"/>
      <c r="I537" s="170"/>
      <c r="J537" s="169"/>
      <c r="K537" s="169"/>
      <c r="L537" s="169"/>
      <c r="M537" s="169"/>
      <c r="N537" s="47"/>
      <c r="O537" s="47"/>
      <c r="P537" s="47"/>
      <c r="Q537" s="47"/>
      <c r="R537" s="47"/>
      <c r="S537" s="47"/>
      <c r="AA537" s="2"/>
      <c r="AB537" s="2"/>
      <c r="AC537" s="2"/>
      <c r="AD537" s="2"/>
      <c r="AE537" s="2"/>
      <c r="AF537" s="2"/>
      <c r="AG537" s="2"/>
    </row>
    <row r="538" spans="1:33" ht="15" hidden="1" customHeight="1" x14ac:dyDescent="0.3">
      <c r="A538" s="2"/>
      <c r="B538" s="2"/>
      <c r="C538" s="169"/>
      <c r="D538" s="211"/>
      <c r="E538" s="169"/>
      <c r="F538" s="169"/>
      <c r="G538" s="169"/>
      <c r="H538" s="170"/>
      <c r="I538" s="170"/>
      <c r="J538" s="169"/>
      <c r="K538" s="169"/>
      <c r="L538" s="169"/>
      <c r="M538" s="169"/>
      <c r="N538" s="47"/>
      <c r="O538" s="47"/>
      <c r="P538" s="47"/>
      <c r="Q538" s="47"/>
      <c r="R538" s="47"/>
      <c r="S538" s="47"/>
      <c r="AA538" s="2"/>
      <c r="AB538" s="2"/>
      <c r="AC538" s="2"/>
      <c r="AD538" s="2"/>
      <c r="AE538" s="2"/>
      <c r="AF538" s="2"/>
      <c r="AG538" s="2"/>
    </row>
    <row r="539" spans="1:33" ht="15" hidden="1" customHeight="1" x14ac:dyDescent="0.3">
      <c r="A539" s="2"/>
      <c r="B539" s="2"/>
      <c r="C539" s="169"/>
      <c r="D539" s="211"/>
      <c r="E539" s="169"/>
      <c r="F539" s="169"/>
      <c r="G539" s="169"/>
      <c r="H539" s="170"/>
      <c r="I539" s="170"/>
      <c r="J539" s="169"/>
      <c r="K539" s="169"/>
      <c r="L539" s="169"/>
      <c r="M539" s="169"/>
      <c r="N539" s="47"/>
      <c r="O539" s="47"/>
      <c r="P539" s="47"/>
      <c r="Q539" s="47"/>
      <c r="R539" s="47"/>
      <c r="S539" s="47"/>
      <c r="AA539" s="2"/>
      <c r="AB539" s="2"/>
      <c r="AC539" s="2"/>
      <c r="AD539" s="2"/>
      <c r="AE539" s="2"/>
      <c r="AF539" s="2"/>
      <c r="AG539" s="2"/>
    </row>
    <row r="540" spans="1:33" ht="15" hidden="1" customHeight="1" x14ac:dyDescent="0.3">
      <c r="A540" s="2"/>
      <c r="B540" s="2"/>
      <c r="C540" s="169"/>
      <c r="D540" s="211"/>
      <c r="E540" s="169"/>
      <c r="F540" s="169"/>
      <c r="G540" s="169"/>
      <c r="H540" s="170"/>
      <c r="I540" s="170"/>
      <c r="J540" s="169"/>
      <c r="K540" s="169"/>
      <c r="L540" s="169"/>
      <c r="M540" s="169"/>
      <c r="N540" s="47"/>
      <c r="O540" s="47"/>
      <c r="P540" s="47"/>
      <c r="Q540" s="47"/>
      <c r="R540" s="47"/>
      <c r="S540" s="47"/>
      <c r="AA540" s="2"/>
      <c r="AB540" s="2"/>
      <c r="AC540" s="2"/>
      <c r="AD540" s="2"/>
      <c r="AE540" s="2"/>
      <c r="AF540" s="2"/>
      <c r="AG540" s="2"/>
    </row>
    <row r="541" spans="1:33" ht="15" hidden="1" customHeight="1" x14ac:dyDescent="0.3">
      <c r="A541" s="2"/>
      <c r="B541" s="2"/>
      <c r="C541" s="169"/>
      <c r="D541" s="211"/>
      <c r="E541" s="169"/>
      <c r="F541" s="169"/>
      <c r="G541" s="169"/>
      <c r="H541" s="170"/>
      <c r="I541" s="170"/>
      <c r="J541" s="169"/>
      <c r="K541" s="169"/>
      <c r="L541" s="169"/>
      <c r="M541" s="169"/>
      <c r="N541" s="47"/>
      <c r="O541" s="47"/>
      <c r="P541" s="47"/>
      <c r="Q541" s="47"/>
      <c r="R541" s="47"/>
      <c r="S541" s="47"/>
      <c r="AA541" s="2"/>
      <c r="AB541" s="2"/>
      <c r="AC541" s="2"/>
      <c r="AD541" s="2"/>
      <c r="AE541" s="2"/>
      <c r="AF541" s="2"/>
      <c r="AG541" s="2"/>
    </row>
    <row r="542" spans="1:33" ht="15" hidden="1" customHeight="1" x14ac:dyDescent="0.3">
      <c r="A542" s="2"/>
      <c r="B542" s="2"/>
      <c r="C542" s="169"/>
      <c r="D542" s="211"/>
      <c r="E542" s="169"/>
      <c r="F542" s="169"/>
      <c r="G542" s="169"/>
      <c r="H542" s="170"/>
      <c r="I542" s="170"/>
      <c r="J542" s="169"/>
      <c r="K542" s="169"/>
      <c r="L542" s="169"/>
      <c r="M542" s="169"/>
      <c r="N542" s="47"/>
      <c r="O542" s="47"/>
      <c r="P542" s="47"/>
      <c r="Q542" s="47"/>
      <c r="R542" s="47"/>
      <c r="S542" s="47"/>
      <c r="AA542" s="2"/>
      <c r="AB542" s="2"/>
      <c r="AC542" s="2"/>
      <c r="AD542" s="2"/>
      <c r="AE542" s="2"/>
      <c r="AF542" s="2"/>
      <c r="AG542" s="2"/>
    </row>
    <row r="543" spans="1:33" ht="15" hidden="1" customHeight="1" x14ac:dyDescent="0.3">
      <c r="A543" s="2"/>
      <c r="B543" s="2"/>
      <c r="C543" s="169"/>
      <c r="D543" s="211"/>
      <c r="E543" s="169"/>
      <c r="F543" s="169"/>
      <c r="G543" s="169"/>
      <c r="H543" s="170"/>
      <c r="I543" s="170"/>
      <c r="J543" s="169"/>
      <c r="K543" s="169"/>
      <c r="L543" s="169"/>
      <c r="M543" s="169"/>
      <c r="N543" s="47"/>
      <c r="O543" s="47"/>
      <c r="P543" s="47"/>
      <c r="Q543" s="47"/>
      <c r="R543" s="47"/>
      <c r="S543" s="47"/>
      <c r="AA543" s="2"/>
      <c r="AB543" s="2"/>
      <c r="AC543" s="2"/>
      <c r="AD543" s="2"/>
      <c r="AE543" s="2"/>
      <c r="AF543" s="2"/>
      <c r="AG543" s="2"/>
    </row>
    <row r="544" spans="1:33" ht="15" hidden="1" customHeight="1" x14ac:dyDescent="0.3">
      <c r="A544" s="2"/>
      <c r="B544" s="2"/>
      <c r="C544" s="169"/>
      <c r="D544" s="211"/>
      <c r="E544" s="169"/>
      <c r="F544" s="169"/>
      <c r="G544" s="169"/>
      <c r="H544" s="170"/>
      <c r="I544" s="170"/>
      <c r="J544" s="169"/>
      <c r="K544" s="169"/>
      <c r="L544" s="169"/>
      <c r="M544" s="169"/>
      <c r="N544" s="47"/>
      <c r="O544" s="47"/>
      <c r="P544" s="47"/>
      <c r="Q544" s="47"/>
      <c r="R544" s="47"/>
      <c r="S544" s="47"/>
      <c r="AA544" s="2"/>
      <c r="AB544" s="2"/>
      <c r="AC544" s="2"/>
      <c r="AD544" s="2"/>
      <c r="AE544" s="2"/>
      <c r="AF544" s="2"/>
      <c r="AG544" s="2"/>
    </row>
    <row r="545" spans="1:33" ht="15" hidden="1" customHeight="1" x14ac:dyDescent="0.3">
      <c r="A545" s="2"/>
      <c r="B545" s="2"/>
      <c r="C545" s="169"/>
      <c r="D545" s="211"/>
      <c r="E545" s="169"/>
      <c r="F545" s="169"/>
      <c r="G545" s="169"/>
      <c r="H545" s="170"/>
      <c r="I545" s="170"/>
      <c r="J545" s="169"/>
      <c r="K545" s="169"/>
      <c r="L545" s="169"/>
      <c r="M545" s="169"/>
      <c r="N545" s="47"/>
      <c r="O545" s="47"/>
      <c r="P545" s="47"/>
      <c r="Q545" s="47"/>
      <c r="R545" s="47"/>
      <c r="S545" s="47"/>
      <c r="AA545" s="2"/>
      <c r="AB545" s="2"/>
      <c r="AC545" s="2"/>
      <c r="AD545" s="2"/>
      <c r="AE545" s="2"/>
      <c r="AF545" s="2"/>
      <c r="AG545" s="2"/>
    </row>
    <row r="546" spans="1:33" ht="15" hidden="1" customHeight="1" x14ac:dyDescent="0.3">
      <c r="A546" s="2"/>
      <c r="B546" s="2"/>
      <c r="C546" s="169"/>
      <c r="D546" s="211"/>
      <c r="E546" s="169"/>
      <c r="F546" s="169"/>
      <c r="G546" s="169"/>
      <c r="H546" s="170"/>
      <c r="I546" s="170"/>
      <c r="J546" s="169"/>
      <c r="K546" s="169"/>
      <c r="L546" s="169"/>
      <c r="M546" s="169"/>
      <c r="N546" s="47"/>
      <c r="O546" s="47"/>
      <c r="P546" s="47"/>
      <c r="Q546" s="47"/>
      <c r="R546" s="47"/>
      <c r="S546" s="47"/>
      <c r="AA546" s="2"/>
      <c r="AB546" s="2"/>
      <c r="AC546" s="2"/>
      <c r="AD546" s="2"/>
      <c r="AE546" s="2"/>
      <c r="AF546" s="2"/>
      <c r="AG546" s="2"/>
    </row>
    <row r="547" spans="1:33" ht="15" hidden="1" customHeight="1" x14ac:dyDescent="0.3">
      <c r="A547" s="2"/>
      <c r="B547" s="2"/>
      <c r="C547" s="169"/>
      <c r="D547" s="211"/>
      <c r="E547" s="169"/>
      <c r="F547" s="169"/>
      <c r="G547" s="169"/>
      <c r="H547" s="170"/>
      <c r="I547" s="170"/>
      <c r="J547" s="169"/>
      <c r="K547" s="169"/>
      <c r="L547" s="169"/>
      <c r="M547" s="169"/>
      <c r="N547" s="47"/>
      <c r="O547" s="47"/>
      <c r="P547" s="47"/>
      <c r="Q547" s="47"/>
      <c r="R547" s="47"/>
      <c r="S547" s="47"/>
      <c r="AA547" s="2"/>
      <c r="AB547" s="2"/>
      <c r="AC547" s="2"/>
      <c r="AD547" s="2"/>
      <c r="AE547" s="2"/>
      <c r="AF547" s="2"/>
      <c r="AG547" s="2"/>
    </row>
    <row r="548" spans="1:33" ht="15" hidden="1" customHeight="1" x14ac:dyDescent="0.3">
      <c r="A548" s="2"/>
      <c r="B548" s="2"/>
      <c r="C548" s="169"/>
      <c r="D548" s="211"/>
      <c r="E548" s="169"/>
      <c r="F548" s="169"/>
      <c r="G548" s="169"/>
      <c r="H548" s="170"/>
      <c r="I548" s="170"/>
      <c r="J548" s="169"/>
      <c r="K548" s="169"/>
      <c r="L548" s="169"/>
      <c r="M548" s="169"/>
      <c r="N548" s="47"/>
      <c r="O548" s="47"/>
      <c r="P548" s="47"/>
      <c r="Q548" s="47"/>
      <c r="R548" s="47"/>
      <c r="S548" s="47"/>
      <c r="AA548" s="2"/>
      <c r="AB548" s="2"/>
      <c r="AC548" s="2"/>
      <c r="AD548" s="2"/>
      <c r="AE548" s="2"/>
      <c r="AF548" s="2"/>
      <c r="AG548" s="2"/>
    </row>
    <row r="549" spans="1:33" ht="15" hidden="1" customHeight="1" x14ac:dyDescent="0.3">
      <c r="A549" s="2"/>
      <c r="B549" s="2"/>
      <c r="C549" s="169"/>
      <c r="D549" s="211"/>
      <c r="E549" s="169"/>
      <c r="F549" s="169"/>
      <c r="G549" s="169"/>
      <c r="H549" s="170"/>
      <c r="I549" s="170"/>
      <c r="J549" s="169"/>
      <c r="K549" s="169"/>
      <c r="L549" s="169"/>
      <c r="M549" s="169"/>
      <c r="N549" s="47"/>
      <c r="O549" s="47"/>
      <c r="P549" s="47"/>
      <c r="Q549" s="47"/>
      <c r="R549" s="47"/>
      <c r="S549" s="47"/>
      <c r="AA549" s="2"/>
      <c r="AB549" s="2"/>
      <c r="AC549" s="2"/>
      <c r="AD549" s="2"/>
      <c r="AE549" s="2"/>
      <c r="AF549" s="2"/>
      <c r="AG549" s="2"/>
    </row>
    <row r="550" spans="1:33" ht="15" hidden="1" customHeight="1" x14ac:dyDescent="0.3">
      <c r="A550" s="2"/>
      <c r="B550" s="2"/>
      <c r="C550" s="169"/>
      <c r="D550" s="211"/>
      <c r="E550" s="169"/>
      <c r="F550" s="169"/>
      <c r="G550" s="169"/>
      <c r="H550" s="170"/>
      <c r="I550" s="170"/>
      <c r="J550" s="169"/>
      <c r="K550" s="169"/>
      <c r="L550" s="169"/>
      <c r="M550" s="169"/>
      <c r="N550" s="47"/>
      <c r="O550" s="47"/>
      <c r="P550" s="47"/>
      <c r="Q550" s="47"/>
      <c r="R550" s="47"/>
      <c r="S550" s="47"/>
      <c r="AA550" s="2"/>
      <c r="AB550" s="2"/>
      <c r="AC550" s="2"/>
      <c r="AD550" s="2"/>
      <c r="AE550" s="2"/>
      <c r="AF550" s="2"/>
      <c r="AG550" s="2"/>
    </row>
    <row r="551" spans="1:33" ht="15" hidden="1" customHeight="1" x14ac:dyDescent="0.3">
      <c r="A551" s="2"/>
      <c r="B551" s="2"/>
      <c r="C551" s="169"/>
      <c r="D551" s="211"/>
      <c r="E551" s="169"/>
      <c r="F551" s="169"/>
      <c r="G551" s="169"/>
      <c r="H551" s="170"/>
      <c r="I551" s="170"/>
      <c r="J551" s="169"/>
      <c r="K551" s="169"/>
      <c r="L551" s="169"/>
      <c r="M551" s="169"/>
      <c r="N551" s="47"/>
      <c r="O551" s="47"/>
      <c r="P551" s="47"/>
      <c r="Q551" s="47"/>
      <c r="R551" s="47"/>
      <c r="S551" s="47"/>
      <c r="AA551" s="2"/>
      <c r="AB551" s="2"/>
      <c r="AC551" s="2"/>
      <c r="AD551" s="2"/>
      <c r="AE551" s="2"/>
      <c r="AF551" s="2"/>
      <c r="AG551" s="2"/>
    </row>
    <row r="552" spans="1:33" ht="15" hidden="1" customHeight="1" x14ac:dyDescent="0.3">
      <c r="A552" s="2"/>
      <c r="B552" s="2"/>
      <c r="C552" s="169"/>
      <c r="D552" s="211"/>
      <c r="E552" s="169"/>
      <c r="F552" s="169"/>
      <c r="G552" s="169"/>
      <c r="H552" s="170"/>
      <c r="I552" s="170"/>
      <c r="J552" s="169"/>
      <c r="K552" s="169"/>
      <c r="L552" s="169"/>
      <c r="M552" s="169"/>
      <c r="N552" s="47"/>
      <c r="O552" s="47"/>
      <c r="P552" s="47"/>
      <c r="Q552" s="47"/>
      <c r="R552" s="47"/>
      <c r="S552" s="47"/>
      <c r="AA552" s="2"/>
      <c r="AB552" s="2"/>
      <c r="AC552" s="2"/>
      <c r="AD552" s="2"/>
      <c r="AE552" s="2"/>
      <c r="AF552" s="2"/>
      <c r="AG552" s="2"/>
    </row>
    <row r="553" spans="1:33" ht="15" hidden="1" customHeight="1" x14ac:dyDescent="0.3">
      <c r="A553" s="2"/>
      <c r="B553" s="2"/>
      <c r="C553" s="169"/>
      <c r="D553" s="211"/>
      <c r="E553" s="169"/>
      <c r="F553" s="169"/>
      <c r="G553" s="169"/>
      <c r="H553" s="170"/>
      <c r="I553" s="170"/>
      <c r="J553" s="169"/>
      <c r="K553" s="169"/>
      <c r="L553" s="169"/>
      <c r="M553" s="169"/>
      <c r="N553" s="47"/>
      <c r="O553" s="47"/>
      <c r="P553" s="47"/>
      <c r="Q553" s="47"/>
      <c r="R553" s="47"/>
      <c r="S553" s="47"/>
      <c r="AA553" s="2"/>
      <c r="AB553" s="2"/>
      <c r="AC553" s="2"/>
      <c r="AD553" s="2"/>
      <c r="AE553" s="2"/>
      <c r="AF553" s="2"/>
      <c r="AG553" s="2"/>
    </row>
    <row r="554" spans="1:33" ht="15" hidden="1" customHeight="1" x14ac:dyDescent="0.3">
      <c r="A554" s="2"/>
      <c r="B554" s="2"/>
      <c r="C554" s="169"/>
      <c r="D554" s="211"/>
      <c r="E554" s="169"/>
      <c r="F554" s="169"/>
      <c r="G554" s="169"/>
      <c r="H554" s="170"/>
      <c r="I554" s="170"/>
      <c r="J554" s="169"/>
      <c r="K554" s="169"/>
      <c r="L554" s="169"/>
      <c r="M554" s="169"/>
      <c r="N554" s="47"/>
      <c r="O554" s="47"/>
      <c r="P554" s="47"/>
      <c r="Q554" s="47"/>
      <c r="R554" s="47"/>
      <c r="S554" s="47"/>
      <c r="AA554" s="2"/>
      <c r="AB554" s="2"/>
      <c r="AC554" s="2"/>
      <c r="AD554" s="2"/>
      <c r="AE554" s="2"/>
      <c r="AF554" s="2"/>
      <c r="AG554" s="2"/>
    </row>
    <row r="555" spans="1:33" ht="15" hidden="1" customHeight="1" x14ac:dyDescent="0.3">
      <c r="A555" s="2"/>
      <c r="B555" s="2"/>
      <c r="C555" s="169"/>
      <c r="D555" s="211"/>
      <c r="E555" s="169"/>
      <c r="F555" s="169"/>
      <c r="G555" s="169"/>
      <c r="H555" s="170"/>
      <c r="I555" s="170"/>
      <c r="J555" s="169"/>
      <c r="K555" s="169"/>
      <c r="L555" s="169"/>
      <c r="M555" s="169"/>
      <c r="N555" s="47"/>
      <c r="O555" s="47"/>
      <c r="P555" s="47"/>
      <c r="Q555" s="47"/>
      <c r="R555" s="47"/>
      <c r="S555" s="47"/>
      <c r="AA555" s="2"/>
      <c r="AB555" s="2"/>
      <c r="AC555" s="2"/>
      <c r="AD555" s="2"/>
      <c r="AE555" s="2"/>
      <c r="AF555" s="2"/>
      <c r="AG555" s="2"/>
    </row>
    <row r="556" spans="1:33" ht="15" hidden="1" customHeight="1" x14ac:dyDescent="0.3">
      <c r="A556" s="2"/>
      <c r="B556" s="2"/>
      <c r="C556" s="169"/>
      <c r="D556" s="211"/>
      <c r="E556" s="169"/>
      <c r="F556" s="169"/>
      <c r="G556" s="169"/>
      <c r="H556" s="170"/>
      <c r="I556" s="170"/>
      <c r="J556" s="169"/>
      <c r="K556" s="169"/>
      <c r="L556" s="169"/>
      <c r="M556" s="169"/>
      <c r="N556" s="47"/>
      <c r="O556" s="47"/>
      <c r="P556" s="47"/>
      <c r="Q556" s="47"/>
      <c r="R556" s="47"/>
      <c r="S556" s="47"/>
      <c r="AA556" s="2"/>
      <c r="AB556" s="2"/>
      <c r="AC556" s="2"/>
      <c r="AD556" s="2"/>
      <c r="AE556" s="2"/>
      <c r="AF556" s="2"/>
      <c r="AG556" s="2"/>
    </row>
    <row r="557" spans="1:33" ht="15" hidden="1" customHeight="1" x14ac:dyDescent="0.3">
      <c r="A557" s="2"/>
      <c r="B557" s="2"/>
      <c r="C557" s="169"/>
      <c r="D557" s="211"/>
      <c r="E557" s="169"/>
      <c r="F557" s="169"/>
      <c r="G557" s="169"/>
      <c r="H557" s="170"/>
      <c r="I557" s="170"/>
      <c r="J557" s="169"/>
      <c r="K557" s="169"/>
      <c r="L557" s="169"/>
      <c r="M557" s="169"/>
      <c r="N557" s="47"/>
      <c r="O557" s="47"/>
      <c r="P557" s="47"/>
      <c r="Q557" s="47"/>
      <c r="R557" s="47"/>
      <c r="S557" s="47"/>
      <c r="AA557" s="2"/>
      <c r="AB557" s="2"/>
      <c r="AC557" s="2"/>
      <c r="AD557" s="2"/>
      <c r="AE557" s="2"/>
      <c r="AF557" s="2"/>
      <c r="AG557" s="2"/>
    </row>
    <row r="558" spans="1:33" ht="15" hidden="1" customHeight="1" x14ac:dyDescent="0.3">
      <c r="A558" s="2"/>
      <c r="B558" s="2"/>
      <c r="C558" s="169"/>
      <c r="D558" s="211"/>
      <c r="E558" s="169"/>
      <c r="F558" s="169"/>
      <c r="G558" s="169"/>
      <c r="H558" s="170"/>
      <c r="I558" s="170"/>
      <c r="J558" s="169"/>
      <c r="K558" s="169"/>
      <c r="L558" s="169"/>
      <c r="M558" s="169"/>
      <c r="N558" s="47"/>
      <c r="O558" s="47"/>
      <c r="P558" s="47"/>
      <c r="Q558" s="47"/>
      <c r="R558" s="47"/>
      <c r="S558" s="47"/>
      <c r="AA558" s="2"/>
      <c r="AB558" s="2"/>
      <c r="AC558" s="2"/>
      <c r="AD558" s="2"/>
      <c r="AE558" s="2"/>
      <c r="AF558" s="2"/>
      <c r="AG558" s="2"/>
    </row>
    <row r="559" spans="1:33" ht="15" hidden="1" customHeight="1" x14ac:dyDescent="0.3">
      <c r="A559" s="2"/>
      <c r="B559" s="2"/>
      <c r="C559" s="169"/>
      <c r="D559" s="211"/>
      <c r="E559" s="169"/>
      <c r="F559" s="169"/>
      <c r="G559" s="169"/>
      <c r="H559" s="170"/>
      <c r="I559" s="170"/>
      <c r="J559" s="169"/>
      <c r="K559" s="169"/>
      <c r="L559" s="169"/>
      <c r="M559" s="169"/>
      <c r="N559" s="47"/>
      <c r="O559" s="47"/>
      <c r="P559" s="47"/>
      <c r="Q559" s="47"/>
      <c r="R559" s="47"/>
      <c r="S559" s="47"/>
      <c r="AA559" s="2"/>
      <c r="AB559" s="2"/>
      <c r="AC559" s="2"/>
      <c r="AD559" s="2"/>
      <c r="AE559" s="2"/>
      <c r="AF559" s="2"/>
      <c r="AG559" s="2"/>
    </row>
    <row r="560" spans="1:33" ht="15" hidden="1" customHeight="1" x14ac:dyDescent="0.3">
      <c r="A560" s="2"/>
      <c r="B560" s="2"/>
      <c r="C560" s="169"/>
      <c r="D560" s="211"/>
      <c r="E560" s="169"/>
      <c r="F560" s="169"/>
      <c r="G560" s="169"/>
      <c r="H560" s="170"/>
      <c r="I560" s="170"/>
      <c r="J560" s="169"/>
      <c r="K560" s="169"/>
      <c r="L560" s="169"/>
      <c r="M560" s="169"/>
      <c r="N560" s="47"/>
      <c r="O560" s="47"/>
      <c r="P560" s="47"/>
      <c r="Q560" s="47"/>
      <c r="R560" s="47"/>
      <c r="S560" s="47"/>
      <c r="AA560" s="2"/>
      <c r="AB560" s="2"/>
      <c r="AC560" s="2"/>
      <c r="AD560" s="2"/>
      <c r="AE560" s="2"/>
      <c r="AF560" s="2"/>
      <c r="AG560" s="2"/>
    </row>
    <row r="561" spans="1:33" ht="15" hidden="1" customHeight="1" x14ac:dyDescent="0.3">
      <c r="A561" s="2"/>
      <c r="B561" s="2"/>
      <c r="C561" s="169"/>
      <c r="D561" s="211"/>
      <c r="E561" s="169"/>
      <c r="F561" s="169"/>
      <c r="G561" s="169"/>
      <c r="H561" s="170"/>
      <c r="I561" s="170"/>
      <c r="J561" s="169"/>
      <c r="K561" s="169"/>
      <c r="L561" s="169"/>
      <c r="M561" s="169"/>
      <c r="N561" s="47"/>
      <c r="O561" s="47"/>
      <c r="P561" s="47"/>
      <c r="Q561" s="47"/>
      <c r="R561" s="47"/>
      <c r="S561" s="47"/>
      <c r="AA561" s="2"/>
      <c r="AB561" s="2"/>
      <c r="AC561" s="2"/>
      <c r="AD561" s="2"/>
      <c r="AE561" s="2"/>
      <c r="AF561" s="2"/>
      <c r="AG561" s="2"/>
    </row>
    <row r="562" spans="1:33" ht="15" hidden="1" customHeight="1" x14ac:dyDescent="0.3">
      <c r="A562" s="2"/>
      <c r="B562" s="2"/>
      <c r="C562" s="169"/>
      <c r="D562" s="211"/>
      <c r="E562" s="169"/>
      <c r="F562" s="169"/>
      <c r="G562" s="169"/>
      <c r="H562" s="170"/>
      <c r="I562" s="170"/>
      <c r="J562" s="169"/>
      <c r="K562" s="169"/>
      <c r="L562" s="169"/>
      <c r="M562" s="169"/>
      <c r="N562" s="47"/>
      <c r="O562" s="47"/>
      <c r="P562" s="47"/>
      <c r="Q562" s="47"/>
      <c r="R562" s="47"/>
      <c r="S562" s="47"/>
      <c r="AA562" s="2"/>
      <c r="AB562" s="2"/>
      <c r="AC562" s="2"/>
      <c r="AD562" s="2"/>
      <c r="AE562" s="2"/>
      <c r="AF562" s="2"/>
      <c r="AG562" s="2"/>
    </row>
    <row r="563" spans="1:33" ht="15" hidden="1" customHeight="1" x14ac:dyDescent="0.3">
      <c r="A563" s="2"/>
      <c r="B563" s="2"/>
      <c r="C563" s="169"/>
      <c r="D563" s="211"/>
      <c r="E563" s="169"/>
      <c r="F563" s="169"/>
      <c r="G563" s="169"/>
      <c r="H563" s="170"/>
      <c r="I563" s="170"/>
      <c r="J563" s="169"/>
      <c r="K563" s="169"/>
      <c r="L563" s="169"/>
      <c r="M563" s="169"/>
      <c r="N563" s="47"/>
      <c r="O563" s="47"/>
      <c r="P563" s="47"/>
      <c r="Q563" s="47"/>
      <c r="R563" s="47"/>
      <c r="S563" s="47"/>
      <c r="AA563" s="2"/>
      <c r="AB563" s="2"/>
      <c r="AC563" s="2"/>
      <c r="AD563" s="2"/>
      <c r="AE563" s="2"/>
      <c r="AF563" s="2"/>
      <c r="AG563" s="2"/>
    </row>
    <row r="564" spans="1:33" ht="15" hidden="1" customHeight="1" x14ac:dyDescent="0.3">
      <c r="A564" s="2"/>
      <c r="B564" s="2"/>
      <c r="C564" s="169"/>
      <c r="D564" s="211"/>
      <c r="E564" s="169"/>
      <c r="F564" s="169"/>
      <c r="G564" s="169"/>
      <c r="H564" s="170"/>
      <c r="I564" s="170"/>
      <c r="J564" s="169"/>
      <c r="K564" s="169"/>
      <c r="L564" s="169"/>
      <c r="M564" s="169"/>
      <c r="N564" s="47"/>
      <c r="O564" s="47"/>
      <c r="P564" s="47"/>
      <c r="Q564" s="47"/>
      <c r="R564" s="47"/>
      <c r="S564" s="47"/>
      <c r="AA564" s="2"/>
      <c r="AB564" s="2"/>
      <c r="AC564" s="2"/>
      <c r="AD564" s="2"/>
      <c r="AE564" s="2"/>
      <c r="AF564" s="2"/>
      <c r="AG564" s="2"/>
    </row>
    <row r="565" spans="1:33" ht="15" hidden="1" customHeight="1" x14ac:dyDescent="0.3">
      <c r="A565" s="2"/>
      <c r="B565" s="2"/>
      <c r="C565" s="169"/>
      <c r="D565" s="211"/>
      <c r="E565" s="169"/>
      <c r="F565" s="169"/>
      <c r="G565" s="169"/>
      <c r="H565" s="170"/>
      <c r="I565" s="170"/>
      <c r="J565" s="169"/>
      <c r="K565" s="169"/>
      <c r="L565" s="169"/>
      <c r="M565" s="169"/>
      <c r="N565" s="47"/>
      <c r="O565" s="47"/>
      <c r="P565" s="47"/>
      <c r="Q565" s="47"/>
      <c r="R565" s="47"/>
      <c r="S565" s="47"/>
      <c r="AA565" s="2"/>
      <c r="AB565" s="2"/>
      <c r="AC565" s="2"/>
      <c r="AD565" s="2"/>
      <c r="AE565" s="2"/>
      <c r="AF565" s="2"/>
      <c r="AG565" s="2"/>
    </row>
    <row r="566" spans="1:33" ht="15" hidden="1" customHeight="1" x14ac:dyDescent="0.3">
      <c r="A566" s="2"/>
      <c r="B566" s="2"/>
      <c r="C566" s="169"/>
      <c r="D566" s="211"/>
      <c r="E566" s="169"/>
      <c r="F566" s="169"/>
      <c r="G566" s="169"/>
      <c r="H566" s="170"/>
      <c r="I566" s="170"/>
      <c r="J566" s="169"/>
      <c r="K566" s="169"/>
      <c r="L566" s="169"/>
      <c r="M566" s="169"/>
      <c r="N566" s="47"/>
      <c r="O566" s="47"/>
      <c r="P566" s="47"/>
      <c r="Q566" s="47"/>
      <c r="R566" s="47"/>
      <c r="S566" s="47"/>
      <c r="AA566" s="2"/>
      <c r="AB566" s="2"/>
      <c r="AC566" s="2"/>
      <c r="AD566" s="2"/>
      <c r="AE566" s="2"/>
      <c r="AF566" s="2"/>
      <c r="AG566" s="2"/>
    </row>
    <row r="567" spans="1:33" ht="15" hidden="1" customHeight="1" x14ac:dyDescent="0.3">
      <c r="A567" s="2"/>
      <c r="B567" s="2"/>
      <c r="C567" s="169"/>
      <c r="D567" s="211"/>
      <c r="E567" s="169"/>
      <c r="F567" s="169"/>
      <c r="G567" s="169"/>
      <c r="H567" s="170"/>
      <c r="I567" s="170"/>
      <c r="J567" s="169"/>
      <c r="K567" s="169"/>
      <c r="L567" s="169"/>
      <c r="M567" s="169"/>
      <c r="N567" s="47"/>
      <c r="O567" s="47"/>
      <c r="P567" s="47"/>
      <c r="Q567" s="47"/>
      <c r="R567" s="47"/>
      <c r="S567" s="47"/>
      <c r="AA567" s="2"/>
      <c r="AB567" s="2"/>
      <c r="AC567" s="2"/>
      <c r="AD567" s="2"/>
      <c r="AE567" s="2"/>
      <c r="AF567" s="2"/>
      <c r="AG567" s="2"/>
    </row>
    <row r="568" spans="1:33" ht="15" hidden="1" customHeight="1" x14ac:dyDescent="0.3">
      <c r="A568" s="2"/>
      <c r="B568" s="2"/>
      <c r="C568" s="169"/>
      <c r="D568" s="211"/>
      <c r="E568" s="169"/>
      <c r="F568" s="169"/>
      <c r="G568" s="169"/>
      <c r="H568" s="170"/>
      <c r="I568" s="170"/>
      <c r="J568" s="169"/>
      <c r="K568" s="169"/>
      <c r="L568" s="169"/>
      <c r="M568" s="169"/>
      <c r="N568" s="47"/>
      <c r="O568" s="47"/>
      <c r="P568" s="47"/>
      <c r="Q568" s="47"/>
      <c r="R568" s="47"/>
      <c r="S568" s="47"/>
      <c r="AA568" s="2"/>
      <c r="AB568" s="2"/>
      <c r="AC568" s="2"/>
      <c r="AD568" s="2"/>
      <c r="AE568" s="2"/>
      <c r="AF568" s="2"/>
      <c r="AG568" s="2"/>
    </row>
    <row r="569" spans="1:33" ht="15" hidden="1" customHeight="1" x14ac:dyDescent="0.3">
      <c r="A569" s="2"/>
      <c r="B569" s="2"/>
      <c r="C569" s="169"/>
      <c r="D569" s="211"/>
      <c r="E569" s="169"/>
      <c r="F569" s="169"/>
      <c r="G569" s="169"/>
      <c r="H569" s="170"/>
      <c r="I569" s="170"/>
      <c r="J569" s="169"/>
      <c r="K569" s="169"/>
      <c r="L569" s="169"/>
      <c r="M569" s="169"/>
      <c r="N569" s="47"/>
      <c r="O569" s="47"/>
      <c r="P569" s="47"/>
      <c r="Q569" s="47"/>
      <c r="R569" s="47"/>
      <c r="S569" s="47"/>
      <c r="AA569" s="2"/>
      <c r="AB569" s="2"/>
      <c r="AC569" s="2"/>
      <c r="AD569" s="2"/>
      <c r="AE569" s="2"/>
      <c r="AF569" s="2"/>
      <c r="AG569" s="2"/>
    </row>
    <row r="570" spans="1:33" ht="15" hidden="1" customHeight="1" x14ac:dyDescent="0.3">
      <c r="A570" s="2"/>
      <c r="B570" s="2"/>
      <c r="C570" s="169"/>
      <c r="D570" s="211"/>
      <c r="E570" s="169"/>
      <c r="F570" s="169"/>
      <c r="G570" s="169"/>
      <c r="H570" s="170"/>
      <c r="I570" s="170"/>
      <c r="J570" s="169"/>
      <c r="K570" s="169"/>
      <c r="L570" s="169"/>
      <c r="M570" s="169"/>
      <c r="N570" s="47"/>
      <c r="O570" s="47"/>
      <c r="P570" s="47"/>
      <c r="Q570" s="47"/>
      <c r="R570" s="47"/>
      <c r="S570" s="47"/>
      <c r="AA570" s="2"/>
      <c r="AB570" s="2"/>
      <c r="AC570" s="2"/>
      <c r="AD570" s="2"/>
      <c r="AE570" s="2"/>
      <c r="AF570" s="2"/>
      <c r="AG570" s="2"/>
    </row>
    <row r="571" spans="1:33" ht="15" hidden="1" customHeight="1" x14ac:dyDescent="0.3">
      <c r="A571" s="2"/>
      <c r="B571" s="2"/>
      <c r="C571" s="169"/>
      <c r="D571" s="211"/>
      <c r="E571" s="169"/>
      <c r="F571" s="169"/>
      <c r="G571" s="169"/>
      <c r="H571" s="170"/>
      <c r="I571" s="170"/>
      <c r="J571" s="169"/>
      <c r="K571" s="169"/>
      <c r="L571" s="169"/>
      <c r="M571" s="169"/>
      <c r="N571" s="47"/>
      <c r="O571" s="47"/>
      <c r="P571" s="47"/>
      <c r="Q571" s="47"/>
      <c r="R571" s="47"/>
      <c r="S571" s="47"/>
      <c r="AA571" s="2"/>
      <c r="AB571" s="2"/>
      <c r="AC571" s="2"/>
      <c r="AD571" s="2"/>
      <c r="AE571" s="2"/>
      <c r="AF571" s="2"/>
      <c r="AG571" s="2"/>
    </row>
    <row r="572" spans="1:33" ht="15" hidden="1" customHeight="1" x14ac:dyDescent="0.3">
      <c r="A572" s="2"/>
      <c r="B572" s="2"/>
      <c r="C572" s="169"/>
      <c r="D572" s="211"/>
      <c r="E572" s="169"/>
      <c r="F572" s="169"/>
      <c r="G572" s="169"/>
      <c r="H572" s="170"/>
      <c r="I572" s="170"/>
      <c r="J572" s="169"/>
      <c r="K572" s="169"/>
      <c r="L572" s="169"/>
      <c r="M572" s="169"/>
      <c r="N572" s="47"/>
      <c r="O572" s="47"/>
      <c r="P572" s="47"/>
      <c r="Q572" s="47"/>
      <c r="R572" s="47"/>
      <c r="S572" s="47"/>
      <c r="AA572" s="2"/>
      <c r="AB572" s="2"/>
      <c r="AC572" s="2"/>
      <c r="AD572" s="2"/>
      <c r="AE572" s="2"/>
      <c r="AF572" s="2"/>
      <c r="AG572" s="2"/>
    </row>
    <row r="573" spans="1:33" ht="15" hidden="1" customHeight="1" x14ac:dyDescent="0.3">
      <c r="A573" s="2"/>
      <c r="B573" s="2"/>
      <c r="C573" s="169"/>
      <c r="D573" s="211"/>
      <c r="E573" s="169"/>
      <c r="F573" s="169"/>
      <c r="G573" s="169"/>
      <c r="H573" s="170"/>
      <c r="I573" s="170"/>
      <c r="J573" s="169"/>
      <c r="K573" s="169"/>
      <c r="L573" s="169"/>
      <c r="M573" s="169"/>
      <c r="N573" s="47"/>
      <c r="O573" s="47"/>
      <c r="P573" s="47"/>
      <c r="Q573" s="47"/>
      <c r="R573" s="47"/>
      <c r="S573" s="47"/>
      <c r="AA573" s="2"/>
      <c r="AB573" s="2"/>
      <c r="AC573" s="2"/>
      <c r="AD573" s="2"/>
      <c r="AE573" s="2"/>
      <c r="AF573" s="2"/>
      <c r="AG573" s="2"/>
    </row>
    <row r="574" spans="1:33" ht="15" hidden="1" customHeight="1" x14ac:dyDescent="0.3">
      <c r="A574" s="2"/>
      <c r="B574" s="2"/>
      <c r="C574" s="169"/>
      <c r="D574" s="211"/>
      <c r="E574" s="169"/>
      <c r="F574" s="169"/>
      <c r="G574" s="169"/>
      <c r="H574" s="170"/>
      <c r="I574" s="170"/>
      <c r="J574" s="169"/>
      <c r="K574" s="169"/>
      <c r="L574" s="169"/>
      <c r="M574" s="169"/>
      <c r="N574" s="47"/>
      <c r="O574" s="47"/>
      <c r="P574" s="47"/>
      <c r="Q574" s="47"/>
      <c r="R574" s="47"/>
      <c r="S574" s="47"/>
      <c r="AA574" s="2"/>
      <c r="AB574" s="2"/>
      <c r="AC574" s="2"/>
      <c r="AD574" s="2"/>
      <c r="AE574" s="2"/>
      <c r="AF574" s="2"/>
      <c r="AG574" s="2"/>
    </row>
    <row r="575" spans="1:33" ht="15" hidden="1" customHeight="1" x14ac:dyDescent="0.3">
      <c r="A575" s="2"/>
      <c r="B575" s="2"/>
      <c r="C575" s="169"/>
      <c r="D575" s="211"/>
      <c r="E575" s="169"/>
      <c r="F575" s="169"/>
      <c r="G575" s="169"/>
      <c r="H575" s="170"/>
      <c r="I575" s="170"/>
      <c r="J575" s="169"/>
      <c r="K575" s="169"/>
      <c r="L575" s="169"/>
      <c r="M575" s="169"/>
      <c r="N575" s="47"/>
      <c r="O575" s="47"/>
      <c r="P575" s="47"/>
      <c r="Q575" s="47"/>
      <c r="R575" s="47"/>
      <c r="S575" s="47"/>
      <c r="AA575" s="2"/>
      <c r="AB575" s="2"/>
      <c r="AC575" s="2"/>
      <c r="AD575" s="2"/>
      <c r="AE575" s="2"/>
      <c r="AF575" s="2"/>
      <c r="AG575" s="2"/>
    </row>
    <row r="576" spans="1:33" ht="15" hidden="1" customHeight="1" x14ac:dyDescent="0.3">
      <c r="A576" s="2"/>
      <c r="B576" s="2"/>
      <c r="C576" s="169"/>
      <c r="D576" s="211"/>
      <c r="E576" s="169"/>
      <c r="F576" s="169"/>
      <c r="G576" s="169"/>
      <c r="H576" s="170"/>
      <c r="I576" s="170"/>
      <c r="J576" s="169"/>
      <c r="K576" s="169"/>
      <c r="L576" s="169"/>
      <c r="M576" s="169"/>
      <c r="N576" s="47"/>
      <c r="O576" s="47"/>
      <c r="P576" s="47"/>
      <c r="Q576" s="47"/>
      <c r="R576" s="47"/>
      <c r="S576" s="47"/>
      <c r="AA576" s="2"/>
      <c r="AB576" s="2"/>
      <c r="AC576" s="2"/>
      <c r="AD576" s="2"/>
      <c r="AE576" s="2"/>
      <c r="AF576" s="2"/>
      <c r="AG576" s="2"/>
    </row>
    <row r="577" spans="1:33" ht="15" hidden="1" customHeight="1" x14ac:dyDescent="0.3">
      <c r="A577" s="2"/>
      <c r="B577" s="2"/>
      <c r="C577" s="169"/>
      <c r="D577" s="211"/>
      <c r="E577" s="169"/>
      <c r="F577" s="169"/>
      <c r="G577" s="169"/>
      <c r="H577" s="170"/>
      <c r="I577" s="170"/>
      <c r="J577" s="169"/>
      <c r="K577" s="169"/>
      <c r="L577" s="169"/>
      <c r="M577" s="169"/>
      <c r="N577" s="47"/>
      <c r="O577" s="47"/>
      <c r="P577" s="47"/>
      <c r="Q577" s="47"/>
      <c r="R577" s="47"/>
      <c r="S577" s="47"/>
      <c r="AA577" s="2"/>
      <c r="AB577" s="2"/>
      <c r="AC577" s="2"/>
      <c r="AD577" s="2"/>
      <c r="AE577" s="2"/>
      <c r="AF577" s="2"/>
      <c r="AG577" s="2"/>
    </row>
    <row r="578" spans="1:33" ht="15" hidden="1" customHeight="1" x14ac:dyDescent="0.3">
      <c r="A578" s="2"/>
      <c r="B578" s="2"/>
      <c r="C578" s="169"/>
      <c r="D578" s="211"/>
      <c r="E578" s="169"/>
      <c r="F578" s="169"/>
      <c r="G578" s="169"/>
      <c r="H578" s="170"/>
      <c r="I578" s="170"/>
      <c r="J578" s="169"/>
      <c r="K578" s="169"/>
      <c r="L578" s="169"/>
      <c r="M578" s="169"/>
      <c r="N578" s="47"/>
      <c r="O578" s="47"/>
      <c r="P578" s="47"/>
      <c r="Q578" s="47"/>
      <c r="R578" s="47"/>
      <c r="S578" s="47"/>
      <c r="AA578" s="2"/>
      <c r="AB578" s="2"/>
      <c r="AC578" s="2"/>
      <c r="AD578" s="2"/>
      <c r="AE578" s="2"/>
      <c r="AF578" s="2"/>
      <c r="AG578" s="2"/>
    </row>
    <row r="579" spans="1:33" ht="15" hidden="1" customHeight="1" x14ac:dyDescent="0.3">
      <c r="A579" s="2"/>
      <c r="B579" s="2"/>
      <c r="C579" s="169"/>
      <c r="D579" s="211"/>
      <c r="E579" s="169"/>
      <c r="F579" s="169"/>
      <c r="G579" s="169"/>
      <c r="H579" s="170"/>
      <c r="I579" s="170"/>
      <c r="J579" s="169"/>
      <c r="K579" s="169"/>
      <c r="L579" s="169"/>
      <c r="M579" s="169"/>
      <c r="N579" s="47"/>
      <c r="O579" s="47"/>
      <c r="P579" s="47"/>
      <c r="Q579" s="47"/>
      <c r="R579" s="47"/>
      <c r="S579" s="47"/>
      <c r="AA579" s="2"/>
      <c r="AB579" s="2"/>
      <c r="AC579" s="2"/>
      <c r="AD579" s="2"/>
      <c r="AE579" s="2"/>
      <c r="AF579" s="2"/>
      <c r="AG579" s="2"/>
    </row>
    <row r="580" spans="1:33" ht="15" hidden="1" customHeight="1" x14ac:dyDescent="0.3">
      <c r="A580" s="2"/>
      <c r="B580" s="2"/>
      <c r="C580" s="169"/>
      <c r="D580" s="211"/>
      <c r="E580" s="169"/>
      <c r="F580" s="169"/>
      <c r="G580" s="169"/>
      <c r="H580" s="170"/>
      <c r="I580" s="170"/>
      <c r="J580" s="169"/>
      <c r="K580" s="169"/>
      <c r="L580" s="169"/>
      <c r="M580" s="169"/>
      <c r="N580" s="47"/>
      <c r="O580" s="47"/>
      <c r="P580" s="47"/>
      <c r="Q580" s="47"/>
      <c r="R580" s="47"/>
      <c r="S580" s="47"/>
      <c r="AA580" s="2"/>
      <c r="AB580" s="2"/>
      <c r="AC580" s="2"/>
      <c r="AD580" s="2"/>
      <c r="AE580" s="2"/>
      <c r="AF580" s="2"/>
      <c r="AG580" s="2"/>
    </row>
    <row r="581" spans="1:33" ht="15" hidden="1" customHeight="1" x14ac:dyDescent="0.3">
      <c r="A581" s="2"/>
      <c r="B581" s="2"/>
      <c r="C581" s="169"/>
      <c r="D581" s="211"/>
      <c r="E581" s="169"/>
      <c r="F581" s="169"/>
      <c r="G581" s="169"/>
      <c r="H581" s="170"/>
      <c r="I581" s="170"/>
      <c r="J581" s="169"/>
      <c r="K581" s="169"/>
      <c r="L581" s="169"/>
      <c r="M581" s="169"/>
      <c r="N581" s="47"/>
      <c r="O581" s="47"/>
      <c r="P581" s="47"/>
      <c r="Q581" s="47"/>
      <c r="R581" s="47"/>
      <c r="S581" s="47"/>
      <c r="AA581" s="2"/>
      <c r="AB581" s="2"/>
      <c r="AC581" s="2"/>
      <c r="AD581" s="2"/>
      <c r="AE581" s="2"/>
      <c r="AF581" s="2"/>
      <c r="AG581" s="2"/>
    </row>
    <row r="582" spans="1:33" ht="15" hidden="1" customHeight="1" x14ac:dyDescent="0.3">
      <c r="A582" s="2"/>
      <c r="B582" s="2"/>
      <c r="C582" s="169"/>
      <c r="D582" s="211"/>
      <c r="E582" s="169"/>
      <c r="F582" s="169"/>
      <c r="G582" s="169"/>
      <c r="H582" s="170"/>
      <c r="I582" s="170"/>
      <c r="J582" s="169"/>
      <c r="K582" s="169"/>
      <c r="L582" s="169"/>
      <c r="M582" s="169"/>
      <c r="N582" s="47"/>
      <c r="O582" s="47"/>
      <c r="P582" s="47"/>
      <c r="Q582" s="47"/>
      <c r="R582" s="47"/>
      <c r="S582" s="47"/>
      <c r="AA582" s="2"/>
      <c r="AB582" s="2"/>
      <c r="AC582" s="2"/>
      <c r="AD582" s="2"/>
      <c r="AE582" s="2"/>
      <c r="AF582" s="2"/>
      <c r="AG582" s="2"/>
    </row>
    <row r="583" spans="1:33" ht="15" hidden="1" customHeight="1" x14ac:dyDescent="0.3">
      <c r="A583" s="2"/>
      <c r="B583" s="2"/>
      <c r="C583" s="169"/>
      <c r="D583" s="211"/>
      <c r="E583" s="169"/>
      <c r="F583" s="169"/>
      <c r="G583" s="169"/>
      <c r="H583" s="170"/>
      <c r="I583" s="170"/>
      <c r="J583" s="169"/>
      <c r="K583" s="169"/>
      <c r="L583" s="169"/>
      <c r="M583" s="169"/>
      <c r="N583" s="47"/>
      <c r="O583" s="47"/>
      <c r="P583" s="47"/>
      <c r="Q583" s="47"/>
      <c r="R583" s="47"/>
      <c r="S583" s="47"/>
      <c r="AA583" s="2"/>
      <c r="AB583" s="2"/>
      <c r="AC583" s="2"/>
      <c r="AD583" s="2"/>
      <c r="AE583" s="2"/>
      <c r="AF583" s="2"/>
      <c r="AG583" s="2"/>
    </row>
    <row r="584" spans="1:33" ht="15" hidden="1" customHeight="1" x14ac:dyDescent="0.3">
      <c r="A584" s="2"/>
      <c r="B584" s="2"/>
      <c r="C584" s="169"/>
      <c r="D584" s="211"/>
      <c r="E584" s="169"/>
      <c r="F584" s="169"/>
      <c r="G584" s="169"/>
      <c r="H584" s="170"/>
      <c r="I584" s="170"/>
      <c r="J584" s="169"/>
      <c r="K584" s="169"/>
      <c r="L584" s="169"/>
      <c r="M584" s="169"/>
      <c r="N584" s="47"/>
      <c r="O584" s="47"/>
      <c r="P584" s="47"/>
      <c r="Q584" s="47"/>
      <c r="R584" s="47"/>
      <c r="S584" s="47"/>
      <c r="AA584" s="2"/>
      <c r="AB584" s="2"/>
      <c r="AC584" s="2"/>
      <c r="AD584" s="2"/>
      <c r="AE584" s="2"/>
      <c r="AF584" s="2"/>
      <c r="AG584" s="2"/>
    </row>
    <row r="585" spans="1:33" ht="15" hidden="1" customHeight="1" x14ac:dyDescent="0.3">
      <c r="A585" s="2"/>
      <c r="B585" s="2"/>
      <c r="C585" s="169"/>
      <c r="D585" s="211"/>
      <c r="E585" s="169"/>
      <c r="F585" s="169"/>
      <c r="G585" s="169"/>
      <c r="H585" s="170"/>
      <c r="I585" s="170"/>
      <c r="J585" s="169"/>
      <c r="K585" s="169"/>
      <c r="L585" s="169"/>
      <c r="M585" s="169"/>
      <c r="N585" s="47"/>
      <c r="O585" s="47"/>
      <c r="P585" s="47"/>
      <c r="Q585" s="47"/>
      <c r="R585" s="47"/>
      <c r="S585" s="47"/>
      <c r="AA585" s="2"/>
      <c r="AB585" s="2"/>
      <c r="AC585" s="2"/>
      <c r="AD585" s="2"/>
      <c r="AE585" s="2"/>
      <c r="AF585" s="2"/>
      <c r="AG585" s="2"/>
    </row>
    <row r="586" spans="1:33" ht="15" hidden="1" customHeight="1" x14ac:dyDescent="0.3">
      <c r="A586" s="2"/>
      <c r="B586" s="2"/>
      <c r="C586" s="169"/>
      <c r="D586" s="211"/>
      <c r="E586" s="169"/>
      <c r="F586" s="169"/>
      <c r="G586" s="169"/>
      <c r="H586" s="170"/>
      <c r="I586" s="170"/>
      <c r="J586" s="169"/>
      <c r="K586" s="169"/>
      <c r="L586" s="169"/>
      <c r="M586" s="169"/>
      <c r="N586" s="47"/>
      <c r="O586" s="47"/>
      <c r="P586" s="47"/>
      <c r="Q586" s="47"/>
      <c r="R586" s="47"/>
      <c r="S586" s="47"/>
      <c r="AA586" s="2"/>
      <c r="AB586" s="2"/>
      <c r="AC586" s="2"/>
      <c r="AD586" s="2"/>
      <c r="AE586" s="2"/>
      <c r="AF586" s="2"/>
      <c r="AG586" s="2"/>
    </row>
    <row r="587" spans="1:33" ht="15" hidden="1" customHeight="1" x14ac:dyDescent="0.3">
      <c r="A587" s="2"/>
      <c r="B587" s="2"/>
      <c r="C587" s="169"/>
      <c r="D587" s="211"/>
      <c r="E587" s="169"/>
      <c r="F587" s="169"/>
      <c r="G587" s="169"/>
      <c r="H587" s="170"/>
      <c r="I587" s="170"/>
      <c r="J587" s="169"/>
      <c r="K587" s="169"/>
      <c r="L587" s="169"/>
      <c r="M587" s="169"/>
      <c r="N587" s="47"/>
      <c r="O587" s="47"/>
      <c r="P587" s="47"/>
      <c r="Q587" s="47"/>
      <c r="R587" s="47"/>
      <c r="S587" s="47"/>
      <c r="AA587" s="2"/>
      <c r="AB587" s="2"/>
      <c r="AC587" s="2"/>
      <c r="AD587" s="2"/>
      <c r="AE587" s="2"/>
      <c r="AF587" s="2"/>
      <c r="AG587" s="2"/>
    </row>
    <row r="588" spans="1:33" ht="15" hidden="1" customHeight="1" x14ac:dyDescent="0.3">
      <c r="A588" s="2"/>
      <c r="B588" s="2"/>
      <c r="C588" s="169"/>
      <c r="D588" s="211"/>
      <c r="E588" s="169"/>
      <c r="F588" s="169"/>
      <c r="G588" s="169"/>
      <c r="H588" s="170"/>
      <c r="I588" s="170"/>
      <c r="J588" s="169"/>
      <c r="K588" s="169"/>
      <c r="L588" s="169"/>
      <c r="M588" s="169"/>
      <c r="N588" s="47"/>
      <c r="O588" s="47"/>
      <c r="P588" s="47"/>
      <c r="Q588" s="47"/>
      <c r="R588" s="47"/>
      <c r="S588" s="47"/>
      <c r="AA588" s="2"/>
      <c r="AB588" s="2"/>
      <c r="AC588" s="2"/>
      <c r="AD588" s="2"/>
      <c r="AE588" s="2"/>
      <c r="AF588" s="2"/>
      <c r="AG588" s="2"/>
    </row>
    <row r="589" spans="1:33" ht="15" hidden="1" customHeight="1" x14ac:dyDescent="0.3">
      <c r="A589" s="2"/>
      <c r="B589" s="2"/>
      <c r="C589" s="169"/>
      <c r="D589" s="211"/>
      <c r="E589" s="169"/>
      <c r="F589" s="169"/>
      <c r="G589" s="169"/>
      <c r="H589" s="170"/>
      <c r="I589" s="170"/>
      <c r="J589" s="169"/>
      <c r="K589" s="169"/>
      <c r="L589" s="169"/>
      <c r="M589" s="169"/>
      <c r="N589" s="47"/>
      <c r="O589" s="47"/>
      <c r="P589" s="47"/>
      <c r="Q589" s="47"/>
      <c r="R589" s="47"/>
      <c r="S589" s="47"/>
      <c r="AA589" s="2"/>
      <c r="AB589" s="2"/>
      <c r="AC589" s="2"/>
      <c r="AD589" s="2"/>
      <c r="AE589" s="2"/>
      <c r="AF589" s="2"/>
      <c r="AG589" s="2"/>
    </row>
    <row r="590" spans="1:33" ht="15" hidden="1" customHeight="1" x14ac:dyDescent="0.3">
      <c r="A590" s="2"/>
      <c r="B590" s="2"/>
      <c r="C590" s="169"/>
      <c r="D590" s="211"/>
      <c r="E590" s="169"/>
      <c r="F590" s="169"/>
      <c r="G590" s="169"/>
      <c r="H590" s="170"/>
      <c r="I590" s="170"/>
      <c r="J590" s="169"/>
      <c r="K590" s="169"/>
      <c r="L590" s="169"/>
      <c r="M590" s="169"/>
      <c r="N590" s="47"/>
      <c r="O590" s="47"/>
      <c r="P590" s="47"/>
      <c r="Q590" s="47"/>
      <c r="R590" s="47"/>
      <c r="S590" s="47"/>
      <c r="AA590" s="2"/>
      <c r="AB590" s="2"/>
      <c r="AC590" s="2"/>
      <c r="AD590" s="2"/>
      <c r="AE590" s="2"/>
      <c r="AF590" s="2"/>
      <c r="AG590" s="2"/>
    </row>
    <row r="591" spans="1:33" ht="15" hidden="1" customHeight="1" x14ac:dyDescent="0.3">
      <c r="A591" s="2"/>
      <c r="B591" s="2"/>
      <c r="C591" s="169"/>
      <c r="D591" s="211"/>
      <c r="E591" s="169"/>
      <c r="F591" s="169"/>
      <c r="G591" s="169"/>
      <c r="H591" s="170"/>
      <c r="I591" s="170"/>
      <c r="J591" s="169"/>
      <c r="K591" s="169"/>
      <c r="L591" s="169"/>
      <c r="M591" s="169"/>
      <c r="N591" s="47"/>
      <c r="O591" s="47"/>
      <c r="P591" s="47"/>
      <c r="Q591" s="47"/>
      <c r="R591" s="47"/>
      <c r="S591" s="47"/>
      <c r="AA591" s="2"/>
      <c r="AB591" s="2"/>
      <c r="AC591" s="2"/>
      <c r="AD591" s="2"/>
      <c r="AE591" s="2"/>
      <c r="AF591" s="2"/>
      <c r="AG591" s="2"/>
    </row>
    <row r="592" spans="1:33" ht="15" hidden="1" customHeight="1" x14ac:dyDescent="0.3">
      <c r="A592" s="2"/>
      <c r="B592" s="2"/>
      <c r="C592" s="169"/>
      <c r="D592" s="211"/>
      <c r="E592" s="169"/>
      <c r="F592" s="169"/>
      <c r="G592" s="169"/>
      <c r="H592" s="170"/>
      <c r="I592" s="170"/>
      <c r="J592" s="169"/>
      <c r="K592" s="169"/>
      <c r="L592" s="169"/>
      <c r="M592" s="169"/>
      <c r="N592" s="47"/>
      <c r="O592" s="47"/>
      <c r="P592" s="47"/>
      <c r="Q592" s="47"/>
      <c r="R592" s="47"/>
      <c r="S592" s="47"/>
      <c r="AA592" s="2"/>
      <c r="AB592" s="2"/>
      <c r="AC592" s="2"/>
      <c r="AD592" s="2"/>
      <c r="AE592" s="2"/>
      <c r="AF592" s="2"/>
      <c r="AG592" s="2"/>
    </row>
    <row r="593" spans="1:33" ht="15" hidden="1" customHeight="1" x14ac:dyDescent="0.3">
      <c r="A593" s="2"/>
      <c r="B593" s="2"/>
      <c r="C593" s="169"/>
      <c r="D593" s="211"/>
      <c r="E593" s="169"/>
      <c r="F593" s="169"/>
      <c r="G593" s="169"/>
      <c r="H593" s="170"/>
      <c r="I593" s="170"/>
      <c r="J593" s="169"/>
      <c r="K593" s="169"/>
      <c r="L593" s="169"/>
      <c r="M593" s="169"/>
      <c r="N593" s="47"/>
      <c r="O593" s="47"/>
      <c r="P593" s="47"/>
      <c r="Q593" s="47"/>
      <c r="R593" s="47"/>
      <c r="S593" s="47"/>
      <c r="AA593" s="2"/>
      <c r="AB593" s="2"/>
      <c r="AC593" s="2"/>
      <c r="AD593" s="2"/>
      <c r="AE593" s="2"/>
      <c r="AF593" s="2"/>
      <c r="AG593" s="2"/>
    </row>
    <row r="594" spans="1:33" ht="15" hidden="1" customHeight="1" x14ac:dyDescent="0.3">
      <c r="A594" s="2"/>
      <c r="B594" s="2"/>
      <c r="C594" s="169"/>
      <c r="D594" s="211"/>
      <c r="E594" s="169"/>
      <c r="F594" s="169"/>
      <c r="G594" s="169"/>
      <c r="H594" s="170"/>
      <c r="I594" s="170"/>
      <c r="J594" s="169"/>
      <c r="K594" s="169"/>
      <c r="L594" s="169"/>
      <c r="M594" s="169"/>
      <c r="N594" s="47"/>
      <c r="O594" s="47"/>
      <c r="P594" s="47"/>
      <c r="Q594" s="47"/>
      <c r="R594" s="47"/>
      <c r="S594" s="47"/>
      <c r="AA594" s="2"/>
      <c r="AB594" s="2"/>
      <c r="AC594" s="2"/>
      <c r="AD594" s="2"/>
      <c r="AE594" s="2"/>
      <c r="AF594" s="2"/>
      <c r="AG594" s="2"/>
    </row>
    <row r="595" spans="1:33" ht="15" hidden="1" customHeight="1" x14ac:dyDescent="0.3">
      <c r="A595" s="2"/>
      <c r="B595" s="2"/>
      <c r="C595" s="169"/>
      <c r="D595" s="211"/>
      <c r="E595" s="169"/>
      <c r="F595" s="169"/>
      <c r="G595" s="169"/>
      <c r="H595" s="170"/>
      <c r="I595" s="170"/>
      <c r="J595" s="169"/>
      <c r="K595" s="169"/>
      <c r="L595" s="169"/>
      <c r="M595" s="169"/>
      <c r="N595" s="47"/>
      <c r="O595" s="47"/>
      <c r="P595" s="47"/>
      <c r="Q595" s="47"/>
      <c r="R595" s="47"/>
      <c r="S595" s="47"/>
      <c r="AA595" s="2"/>
      <c r="AB595" s="2"/>
      <c r="AC595" s="2"/>
      <c r="AD595" s="2"/>
      <c r="AE595" s="2"/>
      <c r="AF595" s="2"/>
      <c r="AG595" s="2"/>
    </row>
    <row r="596" spans="1:33" ht="15" hidden="1" customHeight="1" x14ac:dyDescent="0.3">
      <c r="A596" s="2"/>
      <c r="B596" s="2"/>
      <c r="C596" s="169"/>
      <c r="D596" s="211"/>
      <c r="E596" s="169"/>
      <c r="F596" s="169"/>
      <c r="G596" s="169"/>
      <c r="H596" s="170"/>
      <c r="I596" s="170"/>
      <c r="J596" s="169"/>
      <c r="K596" s="169"/>
      <c r="L596" s="169"/>
      <c r="M596" s="169"/>
      <c r="N596" s="47"/>
      <c r="O596" s="47"/>
      <c r="P596" s="47"/>
      <c r="Q596" s="47"/>
      <c r="R596" s="47"/>
      <c r="S596" s="47"/>
      <c r="AA596" s="2"/>
      <c r="AB596" s="2"/>
      <c r="AC596" s="2"/>
      <c r="AD596" s="2"/>
      <c r="AE596" s="2"/>
      <c r="AF596" s="2"/>
      <c r="AG596" s="2"/>
    </row>
    <row r="597" spans="1:33" ht="15" hidden="1" customHeight="1" x14ac:dyDescent="0.3">
      <c r="A597" s="2"/>
      <c r="B597" s="2"/>
      <c r="C597" s="169"/>
      <c r="D597" s="211"/>
      <c r="E597" s="169"/>
      <c r="F597" s="169"/>
      <c r="G597" s="169"/>
      <c r="H597" s="170"/>
      <c r="I597" s="170"/>
      <c r="J597" s="169"/>
      <c r="K597" s="169"/>
      <c r="L597" s="169"/>
      <c r="M597" s="169"/>
      <c r="N597" s="47"/>
      <c r="O597" s="47"/>
      <c r="P597" s="47"/>
      <c r="Q597" s="47"/>
      <c r="R597" s="47"/>
      <c r="S597" s="47"/>
      <c r="AA597" s="2"/>
      <c r="AB597" s="2"/>
      <c r="AC597" s="2"/>
      <c r="AD597" s="2"/>
      <c r="AE597" s="2"/>
      <c r="AF597" s="2"/>
      <c r="AG597" s="2"/>
    </row>
    <row r="598" spans="1:33" ht="15" hidden="1" customHeight="1" x14ac:dyDescent="0.3">
      <c r="A598" s="2"/>
      <c r="B598" s="2"/>
      <c r="C598" s="169"/>
      <c r="D598" s="211"/>
      <c r="E598" s="169"/>
      <c r="F598" s="169"/>
      <c r="G598" s="169"/>
      <c r="H598" s="170"/>
      <c r="I598" s="170"/>
      <c r="J598" s="169"/>
      <c r="K598" s="169"/>
      <c r="L598" s="169"/>
      <c r="M598" s="169"/>
      <c r="N598" s="47"/>
      <c r="O598" s="47"/>
      <c r="P598" s="47"/>
      <c r="Q598" s="47"/>
      <c r="R598" s="47"/>
      <c r="S598" s="47"/>
      <c r="AA598" s="2"/>
      <c r="AB598" s="2"/>
      <c r="AC598" s="2"/>
      <c r="AD598" s="2"/>
      <c r="AE598" s="2"/>
      <c r="AF598" s="2"/>
      <c r="AG598" s="2"/>
    </row>
    <row r="599" spans="1:33" ht="15" hidden="1" customHeight="1" x14ac:dyDescent="0.3">
      <c r="A599" s="2"/>
      <c r="B599" s="2"/>
      <c r="C599" s="169"/>
      <c r="D599" s="211"/>
      <c r="E599" s="169"/>
      <c r="F599" s="169"/>
      <c r="G599" s="169"/>
      <c r="H599" s="170"/>
      <c r="I599" s="170"/>
      <c r="J599" s="169"/>
      <c r="K599" s="169"/>
      <c r="L599" s="169"/>
      <c r="M599" s="169"/>
      <c r="N599" s="47"/>
      <c r="O599" s="47"/>
      <c r="P599" s="47"/>
      <c r="Q599" s="47"/>
      <c r="R599" s="47"/>
      <c r="S599" s="47"/>
      <c r="AA599" s="2"/>
      <c r="AB599" s="2"/>
      <c r="AC599" s="2"/>
      <c r="AD599" s="2"/>
      <c r="AE599" s="2"/>
      <c r="AF599" s="2"/>
      <c r="AG599" s="2"/>
    </row>
    <row r="600" spans="1:33" ht="15" hidden="1" customHeight="1" x14ac:dyDescent="0.3">
      <c r="A600" s="2"/>
      <c r="B600" s="2"/>
      <c r="C600" s="169"/>
      <c r="D600" s="211"/>
      <c r="E600" s="169"/>
      <c r="F600" s="169"/>
      <c r="G600" s="169"/>
      <c r="H600" s="170"/>
      <c r="I600" s="170"/>
      <c r="J600" s="169"/>
      <c r="K600" s="169"/>
      <c r="L600" s="169"/>
      <c r="M600" s="169"/>
      <c r="N600" s="47"/>
      <c r="O600" s="47"/>
      <c r="P600" s="47"/>
      <c r="Q600" s="47"/>
      <c r="R600" s="47"/>
      <c r="S600" s="47"/>
      <c r="AA600" s="2"/>
      <c r="AB600" s="2"/>
      <c r="AC600" s="2"/>
      <c r="AD600" s="2"/>
      <c r="AE600" s="2"/>
      <c r="AF600" s="2"/>
      <c r="AG600" s="2"/>
    </row>
    <row r="601" spans="1:33" ht="15" hidden="1" customHeight="1" x14ac:dyDescent="0.3">
      <c r="A601" s="2"/>
      <c r="B601" s="2"/>
      <c r="C601" s="169"/>
      <c r="D601" s="211"/>
      <c r="E601" s="169"/>
      <c r="F601" s="169"/>
      <c r="G601" s="169"/>
      <c r="H601" s="170"/>
      <c r="I601" s="170"/>
      <c r="J601" s="169"/>
      <c r="K601" s="169"/>
      <c r="L601" s="169"/>
      <c r="M601" s="169"/>
      <c r="N601" s="47"/>
      <c r="O601" s="47"/>
      <c r="P601" s="47"/>
      <c r="Q601" s="47"/>
      <c r="R601" s="47"/>
      <c r="S601" s="47"/>
      <c r="AA601" s="2"/>
      <c r="AB601" s="2"/>
      <c r="AC601" s="2"/>
      <c r="AD601" s="2"/>
      <c r="AE601" s="2"/>
      <c r="AF601" s="2"/>
      <c r="AG601" s="2"/>
    </row>
    <row r="602" spans="1:33" ht="15" hidden="1" customHeight="1" x14ac:dyDescent="0.3">
      <c r="A602" s="2"/>
      <c r="B602" s="2"/>
      <c r="C602" s="169"/>
      <c r="D602" s="211"/>
      <c r="E602" s="169"/>
      <c r="F602" s="169"/>
      <c r="G602" s="169"/>
      <c r="H602" s="170"/>
      <c r="I602" s="170"/>
      <c r="J602" s="169"/>
      <c r="K602" s="169"/>
      <c r="L602" s="169"/>
      <c r="M602" s="169"/>
      <c r="N602" s="47"/>
      <c r="O602" s="47"/>
      <c r="P602" s="47"/>
      <c r="Q602" s="47"/>
      <c r="R602" s="47"/>
      <c r="S602" s="47"/>
      <c r="AA602" s="2"/>
      <c r="AB602" s="2"/>
      <c r="AC602" s="2"/>
      <c r="AD602" s="2"/>
      <c r="AE602" s="2"/>
      <c r="AF602" s="2"/>
      <c r="AG602" s="2"/>
    </row>
    <row r="603" spans="1:33" ht="15" hidden="1" customHeight="1" x14ac:dyDescent="0.3">
      <c r="A603" s="2"/>
      <c r="B603" s="2"/>
      <c r="C603" s="169"/>
      <c r="D603" s="211"/>
      <c r="E603" s="169"/>
      <c r="F603" s="169"/>
      <c r="G603" s="169"/>
      <c r="H603" s="170"/>
      <c r="I603" s="170"/>
      <c r="J603" s="169"/>
      <c r="K603" s="169"/>
      <c r="L603" s="169"/>
      <c r="M603" s="169"/>
      <c r="N603" s="47"/>
      <c r="O603" s="47"/>
      <c r="P603" s="47"/>
      <c r="Q603" s="47"/>
      <c r="R603" s="47"/>
      <c r="S603" s="47"/>
      <c r="AA603" s="2"/>
      <c r="AB603" s="2"/>
      <c r="AC603" s="2"/>
      <c r="AD603" s="2"/>
      <c r="AE603" s="2"/>
      <c r="AF603" s="2"/>
      <c r="AG603" s="2"/>
    </row>
    <row r="604" spans="1:33" ht="15" hidden="1" customHeight="1" x14ac:dyDescent="0.3">
      <c r="A604" s="2"/>
      <c r="B604" s="2"/>
      <c r="C604" s="169"/>
      <c r="D604" s="211"/>
      <c r="E604" s="169"/>
      <c r="F604" s="169"/>
      <c r="G604" s="169"/>
      <c r="H604" s="170"/>
      <c r="I604" s="170"/>
      <c r="J604" s="169"/>
      <c r="K604" s="169"/>
      <c r="L604" s="169"/>
      <c r="M604" s="169"/>
      <c r="N604" s="47"/>
      <c r="O604" s="47"/>
      <c r="P604" s="47"/>
      <c r="Q604" s="47"/>
      <c r="R604" s="47"/>
      <c r="S604" s="47"/>
      <c r="AA604" s="2"/>
      <c r="AB604" s="2"/>
      <c r="AC604" s="2"/>
      <c r="AD604" s="2"/>
      <c r="AE604" s="2"/>
      <c r="AF604" s="2"/>
      <c r="AG604" s="2"/>
    </row>
    <row r="605" spans="1:33" ht="15" hidden="1" customHeight="1" x14ac:dyDescent="0.3">
      <c r="A605" s="2"/>
      <c r="B605" s="2"/>
      <c r="C605" s="169"/>
      <c r="D605" s="211"/>
      <c r="E605" s="169"/>
      <c r="F605" s="169"/>
      <c r="G605" s="169"/>
      <c r="H605" s="170"/>
      <c r="I605" s="170"/>
      <c r="J605" s="169"/>
      <c r="K605" s="169"/>
      <c r="L605" s="169"/>
      <c r="M605" s="169"/>
      <c r="N605" s="47"/>
      <c r="O605" s="47"/>
      <c r="P605" s="47"/>
      <c r="Q605" s="47"/>
      <c r="R605" s="47"/>
      <c r="S605" s="47"/>
      <c r="AA605" s="2"/>
      <c r="AB605" s="2"/>
      <c r="AC605" s="2"/>
      <c r="AD605" s="2"/>
      <c r="AE605" s="2"/>
      <c r="AF605" s="2"/>
      <c r="AG605" s="2"/>
    </row>
    <row r="606" spans="1:33" ht="15" hidden="1" customHeight="1" x14ac:dyDescent="0.3">
      <c r="A606" s="2"/>
      <c r="B606" s="2"/>
      <c r="C606" s="169"/>
      <c r="D606" s="211"/>
      <c r="E606" s="169"/>
      <c r="F606" s="169"/>
      <c r="G606" s="169"/>
      <c r="H606" s="170"/>
      <c r="I606" s="170"/>
      <c r="J606" s="169"/>
      <c r="K606" s="169"/>
      <c r="L606" s="169"/>
      <c r="M606" s="169"/>
      <c r="N606" s="47"/>
      <c r="O606" s="47"/>
      <c r="P606" s="47"/>
      <c r="Q606" s="47"/>
      <c r="R606" s="47"/>
      <c r="S606" s="47"/>
      <c r="AA606" s="2"/>
      <c r="AB606" s="2"/>
      <c r="AC606" s="2"/>
      <c r="AD606" s="2"/>
      <c r="AE606" s="2"/>
      <c r="AF606" s="2"/>
      <c r="AG606" s="2"/>
    </row>
    <row r="607" spans="1:33" ht="15" hidden="1" customHeight="1" x14ac:dyDescent="0.3">
      <c r="A607" s="2"/>
      <c r="B607" s="2"/>
      <c r="C607" s="169"/>
      <c r="D607" s="211"/>
      <c r="E607" s="169"/>
      <c r="F607" s="169"/>
      <c r="G607" s="169"/>
      <c r="H607" s="170"/>
      <c r="I607" s="170"/>
      <c r="J607" s="169"/>
      <c r="K607" s="169"/>
      <c r="L607" s="169"/>
      <c r="M607" s="169"/>
      <c r="N607" s="47"/>
      <c r="O607" s="47"/>
      <c r="P607" s="47"/>
      <c r="Q607" s="47"/>
      <c r="R607" s="47"/>
      <c r="S607" s="47"/>
      <c r="AA607" s="2"/>
      <c r="AB607" s="2"/>
      <c r="AC607" s="2"/>
      <c r="AD607" s="2"/>
      <c r="AE607" s="2"/>
      <c r="AF607" s="2"/>
      <c r="AG607" s="2"/>
    </row>
    <row r="608" spans="1:33" ht="15" hidden="1" customHeight="1" x14ac:dyDescent="0.3">
      <c r="A608" s="2"/>
      <c r="B608" s="2"/>
      <c r="C608" s="169"/>
      <c r="D608" s="211"/>
      <c r="E608" s="169"/>
      <c r="F608" s="169"/>
      <c r="G608" s="169"/>
      <c r="H608" s="170"/>
      <c r="I608" s="170"/>
      <c r="J608" s="169"/>
      <c r="K608" s="169"/>
      <c r="L608" s="169"/>
      <c r="M608" s="169"/>
      <c r="N608" s="47"/>
      <c r="O608" s="47"/>
      <c r="P608" s="47"/>
      <c r="Q608" s="47"/>
      <c r="R608" s="47"/>
      <c r="S608" s="47"/>
      <c r="AA608" s="2"/>
      <c r="AB608" s="2"/>
      <c r="AC608" s="2"/>
      <c r="AD608" s="2"/>
      <c r="AE608" s="2"/>
      <c r="AF608" s="2"/>
      <c r="AG608" s="2"/>
    </row>
    <row r="609" spans="1:33" ht="15" hidden="1" customHeight="1" x14ac:dyDescent="0.3">
      <c r="A609" s="2"/>
      <c r="B609" s="2"/>
      <c r="C609" s="169"/>
      <c r="D609" s="211"/>
      <c r="E609" s="169"/>
      <c r="F609" s="169"/>
      <c r="G609" s="169"/>
      <c r="H609" s="170"/>
      <c r="I609" s="170"/>
      <c r="J609" s="169"/>
      <c r="K609" s="169"/>
      <c r="L609" s="169"/>
      <c r="M609" s="169"/>
      <c r="N609" s="47"/>
      <c r="O609" s="47"/>
      <c r="P609" s="47"/>
      <c r="Q609" s="47"/>
      <c r="R609" s="47"/>
      <c r="S609" s="47"/>
      <c r="AA609" s="2"/>
      <c r="AB609" s="2"/>
      <c r="AC609" s="2"/>
      <c r="AD609" s="2"/>
      <c r="AE609" s="2"/>
      <c r="AF609" s="2"/>
      <c r="AG609" s="2"/>
    </row>
    <row r="610" spans="1:33" ht="15" hidden="1" customHeight="1" x14ac:dyDescent="0.3">
      <c r="A610" s="2"/>
      <c r="B610" s="2"/>
      <c r="C610" s="169"/>
      <c r="D610" s="211"/>
      <c r="E610" s="169"/>
      <c r="F610" s="169"/>
      <c r="G610" s="169"/>
      <c r="H610" s="170"/>
      <c r="I610" s="170"/>
      <c r="J610" s="169"/>
      <c r="K610" s="169"/>
      <c r="L610" s="169"/>
      <c r="M610" s="169"/>
      <c r="N610" s="47"/>
      <c r="O610" s="47"/>
      <c r="P610" s="47"/>
      <c r="Q610" s="47"/>
      <c r="R610" s="47"/>
      <c r="S610" s="47"/>
      <c r="AA610" s="2"/>
      <c r="AB610" s="2"/>
      <c r="AC610" s="2"/>
      <c r="AD610" s="2"/>
      <c r="AE610" s="2"/>
      <c r="AF610" s="2"/>
      <c r="AG610" s="2"/>
    </row>
    <row r="611" spans="1:33" ht="15" hidden="1" customHeight="1" x14ac:dyDescent="0.3">
      <c r="A611" s="2"/>
      <c r="B611" s="2"/>
      <c r="C611" s="169"/>
      <c r="D611" s="211"/>
      <c r="E611" s="169"/>
      <c r="F611" s="169"/>
      <c r="G611" s="169"/>
      <c r="H611" s="170"/>
      <c r="I611" s="170"/>
      <c r="J611" s="169"/>
      <c r="K611" s="169"/>
      <c r="L611" s="169"/>
      <c r="M611" s="169"/>
      <c r="N611" s="47"/>
      <c r="O611" s="47"/>
      <c r="P611" s="47"/>
      <c r="Q611" s="47"/>
      <c r="R611" s="47"/>
      <c r="S611" s="47"/>
      <c r="AA611" s="2"/>
      <c r="AB611" s="2"/>
      <c r="AC611" s="2"/>
      <c r="AD611" s="2"/>
      <c r="AE611" s="2"/>
      <c r="AF611" s="2"/>
      <c r="AG611" s="2"/>
    </row>
    <row r="612" spans="1:33" ht="15" hidden="1" customHeight="1" x14ac:dyDescent="0.3">
      <c r="A612" s="2"/>
      <c r="B612" s="2"/>
      <c r="C612" s="169"/>
      <c r="D612" s="211"/>
      <c r="E612" s="169"/>
      <c r="F612" s="169"/>
      <c r="G612" s="169"/>
      <c r="H612" s="170"/>
      <c r="I612" s="170"/>
      <c r="J612" s="169"/>
      <c r="K612" s="169"/>
      <c r="L612" s="169"/>
      <c r="M612" s="169"/>
      <c r="N612" s="47"/>
      <c r="O612" s="47"/>
      <c r="P612" s="47"/>
      <c r="Q612" s="47"/>
      <c r="R612" s="47"/>
      <c r="S612" s="47"/>
      <c r="AA612" s="2"/>
      <c r="AB612" s="2"/>
      <c r="AC612" s="2"/>
      <c r="AD612" s="2"/>
      <c r="AE612" s="2"/>
      <c r="AF612" s="2"/>
      <c r="AG612" s="2"/>
    </row>
    <row r="613" spans="1:33" ht="15" hidden="1" customHeight="1" x14ac:dyDescent="0.3">
      <c r="A613" s="2"/>
      <c r="B613" s="2"/>
      <c r="C613" s="169"/>
      <c r="D613" s="211"/>
      <c r="E613" s="169"/>
      <c r="F613" s="169"/>
      <c r="G613" s="169"/>
      <c r="H613" s="170"/>
      <c r="I613" s="170"/>
      <c r="J613" s="169"/>
      <c r="K613" s="169"/>
      <c r="L613" s="169"/>
      <c r="M613" s="169"/>
      <c r="N613" s="47"/>
      <c r="O613" s="47"/>
      <c r="P613" s="47"/>
      <c r="Q613" s="47"/>
      <c r="R613" s="47"/>
      <c r="S613" s="47"/>
      <c r="AA613" s="2"/>
      <c r="AB613" s="2"/>
      <c r="AC613" s="2"/>
      <c r="AD613" s="2"/>
      <c r="AE613" s="2"/>
      <c r="AF613" s="2"/>
      <c r="AG613" s="2"/>
    </row>
    <row r="614" spans="1:33" ht="15" hidden="1" customHeight="1" x14ac:dyDescent="0.3">
      <c r="A614" s="2"/>
      <c r="B614" s="2"/>
      <c r="C614" s="169"/>
      <c r="D614" s="211"/>
      <c r="E614" s="169"/>
      <c r="F614" s="169"/>
      <c r="G614" s="169"/>
      <c r="H614" s="170"/>
      <c r="I614" s="170"/>
      <c r="J614" s="169"/>
      <c r="K614" s="169"/>
      <c r="L614" s="169"/>
      <c r="M614" s="169"/>
      <c r="N614" s="47"/>
      <c r="O614" s="47"/>
      <c r="P614" s="47"/>
      <c r="Q614" s="47"/>
      <c r="R614" s="47"/>
      <c r="S614" s="47"/>
      <c r="AA614" s="2"/>
      <c r="AB614" s="2"/>
      <c r="AC614" s="2"/>
      <c r="AD614" s="2"/>
      <c r="AE614" s="2"/>
      <c r="AF614" s="2"/>
      <c r="AG614" s="2"/>
    </row>
    <row r="615" spans="1:33" ht="15" hidden="1" customHeight="1" x14ac:dyDescent="0.3">
      <c r="A615" s="2"/>
      <c r="B615" s="2"/>
      <c r="C615" s="169"/>
      <c r="D615" s="211"/>
      <c r="E615" s="169"/>
      <c r="F615" s="169"/>
      <c r="G615" s="169"/>
      <c r="H615" s="170"/>
      <c r="I615" s="170"/>
      <c r="J615" s="169"/>
      <c r="K615" s="169"/>
      <c r="L615" s="169"/>
      <c r="M615" s="169"/>
      <c r="N615" s="47"/>
      <c r="O615" s="47"/>
      <c r="P615" s="47"/>
      <c r="Q615" s="47"/>
      <c r="R615" s="47"/>
      <c r="S615" s="47"/>
      <c r="AA615" s="2"/>
      <c r="AB615" s="2"/>
      <c r="AC615" s="2"/>
      <c r="AD615" s="2"/>
      <c r="AE615" s="2"/>
      <c r="AF615" s="2"/>
      <c r="AG615" s="2"/>
    </row>
    <row r="616" spans="1:33" ht="15" hidden="1" customHeight="1" x14ac:dyDescent="0.3">
      <c r="A616" s="2"/>
      <c r="B616" s="2"/>
      <c r="C616" s="169"/>
      <c r="D616" s="211"/>
      <c r="E616" s="169"/>
      <c r="F616" s="169"/>
      <c r="G616" s="169"/>
      <c r="H616" s="170"/>
      <c r="I616" s="170"/>
      <c r="J616" s="169"/>
      <c r="K616" s="169"/>
      <c r="L616" s="169"/>
      <c r="M616" s="169"/>
      <c r="N616" s="47"/>
      <c r="O616" s="47"/>
      <c r="P616" s="47"/>
      <c r="Q616" s="47"/>
      <c r="R616" s="47"/>
      <c r="S616" s="47"/>
      <c r="AA616" s="2"/>
      <c r="AB616" s="2"/>
      <c r="AC616" s="2"/>
      <c r="AD616" s="2"/>
      <c r="AE616" s="2"/>
      <c r="AF616" s="2"/>
      <c r="AG616" s="2"/>
    </row>
    <row r="617" spans="1:33" ht="15" hidden="1" customHeight="1" x14ac:dyDescent="0.3">
      <c r="A617" s="2"/>
      <c r="B617" s="2"/>
      <c r="C617" s="169"/>
      <c r="D617" s="211"/>
      <c r="E617" s="169"/>
      <c r="F617" s="169"/>
      <c r="G617" s="169"/>
      <c r="H617" s="170"/>
      <c r="I617" s="170"/>
      <c r="J617" s="169"/>
      <c r="K617" s="169"/>
      <c r="L617" s="169"/>
      <c r="M617" s="169"/>
      <c r="N617" s="47"/>
      <c r="O617" s="47"/>
      <c r="P617" s="47"/>
      <c r="Q617" s="47"/>
      <c r="R617" s="47"/>
      <c r="S617" s="47"/>
      <c r="AA617" s="2"/>
      <c r="AB617" s="2"/>
      <c r="AC617" s="2"/>
      <c r="AD617" s="2"/>
      <c r="AE617" s="2"/>
      <c r="AF617" s="2"/>
      <c r="AG617" s="2"/>
    </row>
    <row r="618" spans="1:33" ht="15" hidden="1" customHeight="1" x14ac:dyDescent="0.3">
      <c r="A618" s="2"/>
      <c r="B618" s="2"/>
      <c r="C618" s="169"/>
      <c r="D618" s="211"/>
      <c r="E618" s="169"/>
      <c r="F618" s="169"/>
      <c r="G618" s="169"/>
      <c r="H618" s="170"/>
      <c r="I618" s="170"/>
      <c r="J618" s="169"/>
      <c r="K618" s="169"/>
      <c r="L618" s="169"/>
      <c r="M618" s="169"/>
      <c r="N618" s="47"/>
      <c r="O618" s="47"/>
      <c r="P618" s="47"/>
      <c r="Q618" s="47"/>
      <c r="R618" s="47"/>
      <c r="S618" s="47"/>
      <c r="AA618" s="2"/>
      <c r="AB618" s="2"/>
      <c r="AC618" s="2"/>
      <c r="AD618" s="2"/>
      <c r="AE618" s="2"/>
      <c r="AF618" s="2"/>
      <c r="AG618" s="2"/>
    </row>
    <row r="619" spans="1:33" ht="15" hidden="1" customHeight="1" x14ac:dyDescent="0.3">
      <c r="A619" s="2"/>
      <c r="B619" s="2"/>
      <c r="C619" s="169"/>
      <c r="D619" s="211"/>
      <c r="E619" s="169"/>
      <c r="F619" s="169"/>
      <c r="G619" s="169"/>
      <c r="H619" s="170"/>
      <c r="I619" s="170"/>
      <c r="J619" s="169"/>
      <c r="K619" s="169"/>
      <c r="L619" s="169"/>
      <c r="M619" s="169"/>
      <c r="N619" s="47"/>
      <c r="O619" s="47"/>
      <c r="P619" s="47"/>
      <c r="Q619" s="47"/>
      <c r="R619" s="47"/>
      <c r="S619" s="47"/>
      <c r="AA619" s="2"/>
      <c r="AB619" s="2"/>
      <c r="AC619" s="2"/>
      <c r="AD619" s="2"/>
      <c r="AE619" s="2"/>
      <c r="AF619" s="2"/>
      <c r="AG619" s="2"/>
    </row>
    <row r="620" spans="1:33" ht="15" hidden="1" customHeight="1" x14ac:dyDescent="0.3">
      <c r="A620" s="2"/>
      <c r="B620" s="2"/>
      <c r="C620" s="169"/>
      <c r="D620" s="211"/>
      <c r="E620" s="169"/>
      <c r="F620" s="169"/>
      <c r="G620" s="169"/>
      <c r="H620" s="170"/>
      <c r="I620" s="170"/>
      <c r="J620" s="169"/>
      <c r="K620" s="169"/>
      <c r="L620" s="169"/>
      <c r="M620" s="169"/>
      <c r="N620" s="47"/>
      <c r="O620" s="47"/>
      <c r="P620" s="47"/>
      <c r="Q620" s="47"/>
      <c r="R620" s="47"/>
      <c r="S620" s="47"/>
      <c r="AA620" s="2"/>
      <c r="AB620" s="2"/>
      <c r="AC620" s="2"/>
      <c r="AD620" s="2"/>
      <c r="AE620" s="2"/>
      <c r="AF620" s="2"/>
      <c r="AG620" s="2"/>
    </row>
    <row r="621" spans="1:33" ht="15" hidden="1" customHeight="1" x14ac:dyDescent="0.3">
      <c r="A621" s="2"/>
      <c r="B621" s="2"/>
      <c r="C621" s="169"/>
      <c r="D621" s="211"/>
      <c r="E621" s="169"/>
      <c r="F621" s="169"/>
      <c r="G621" s="169"/>
      <c r="H621" s="170"/>
      <c r="I621" s="170"/>
      <c r="J621" s="169"/>
      <c r="K621" s="169"/>
      <c r="L621" s="169"/>
      <c r="M621" s="169"/>
      <c r="N621" s="47"/>
      <c r="O621" s="47"/>
      <c r="P621" s="47"/>
      <c r="Q621" s="47"/>
      <c r="R621" s="47"/>
      <c r="S621" s="47"/>
      <c r="AA621" s="2"/>
      <c r="AB621" s="2"/>
      <c r="AC621" s="2"/>
      <c r="AD621" s="2"/>
      <c r="AE621" s="2"/>
      <c r="AF621" s="2"/>
      <c r="AG621" s="2"/>
    </row>
    <row r="622" spans="1:33" ht="15" hidden="1" customHeight="1" x14ac:dyDescent="0.3">
      <c r="A622" s="2"/>
      <c r="B622" s="2"/>
      <c r="C622" s="169"/>
      <c r="D622" s="211"/>
      <c r="E622" s="169"/>
      <c r="F622" s="169"/>
      <c r="G622" s="169"/>
      <c r="H622" s="170"/>
      <c r="I622" s="170"/>
      <c r="J622" s="169"/>
      <c r="K622" s="169"/>
      <c r="L622" s="169"/>
      <c r="M622" s="169"/>
      <c r="N622" s="47"/>
      <c r="O622" s="47"/>
      <c r="P622" s="47"/>
      <c r="Q622" s="47"/>
      <c r="R622" s="47"/>
      <c r="S622" s="47"/>
      <c r="AA622" s="2"/>
      <c r="AB622" s="2"/>
      <c r="AC622" s="2"/>
      <c r="AD622" s="2"/>
      <c r="AE622" s="2"/>
      <c r="AF622" s="2"/>
      <c r="AG622" s="2"/>
    </row>
    <row r="623" spans="1:33" ht="15" hidden="1" customHeight="1" x14ac:dyDescent="0.3">
      <c r="A623" s="2"/>
      <c r="B623" s="2"/>
      <c r="C623" s="169"/>
      <c r="D623" s="211"/>
      <c r="E623" s="169"/>
      <c r="F623" s="169"/>
      <c r="G623" s="169"/>
      <c r="H623" s="170"/>
      <c r="I623" s="170"/>
      <c r="J623" s="169"/>
      <c r="K623" s="169"/>
      <c r="L623" s="169"/>
      <c r="M623" s="169"/>
      <c r="N623" s="47"/>
      <c r="O623" s="47"/>
      <c r="P623" s="47"/>
      <c r="Q623" s="47"/>
      <c r="R623" s="47"/>
      <c r="S623" s="47"/>
      <c r="AA623" s="2"/>
      <c r="AB623" s="2"/>
      <c r="AC623" s="2"/>
      <c r="AD623" s="2"/>
      <c r="AE623" s="2"/>
      <c r="AF623" s="2"/>
      <c r="AG623" s="2"/>
    </row>
    <row r="624" spans="1:33" ht="15" hidden="1" customHeight="1" x14ac:dyDescent="0.3">
      <c r="A624" s="2"/>
      <c r="B624" s="2"/>
      <c r="C624" s="169"/>
      <c r="D624" s="211"/>
      <c r="E624" s="169"/>
      <c r="F624" s="169"/>
      <c r="G624" s="169"/>
      <c r="H624" s="170"/>
      <c r="I624" s="170"/>
      <c r="J624" s="169"/>
      <c r="K624" s="169"/>
      <c r="L624" s="169"/>
      <c r="M624" s="169"/>
      <c r="N624" s="47"/>
      <c r="O624" s="47"/>
      <c r="P624" s="47"/>
      <c r="Q624" s="47"/>
      <c r="R624" s="47"/>
      <c r="S624" s="47"/>
      <c r="AA624" s="2"/>
      <c r="AB624" s="2"/>
      <c r="AC624" s="2"/>
      <c r="AD624" s="2"/>
      <c r="AE624" s="2"/>
      <c r="AF624" s="2"/>
      <c r="AG624" s="2"/>
    </row>
    <row r="625" spans="1:33" ht="15" hidden="1" customHeight="1" x14ac:dyDescent="0.3">
      <c r="A625" s="2"/>
      <c r="B625" s="2"/>
      <c r="C625" s="169"/>
      <c r="D625" s="211"/>
      <c r="E625" s="169"/>
      <c r="F625" s="169"/>
      <c r="G625" s="169"/>
      <c r="H625" s="170"/>
      <c r="I625" s="170"/>
      <c r="J625" s="169"/>
      <c r="K625" s="169"/>
      <c r="L625" s="169"/>
      <c r="M625" s="169"/>
      <c r="N625" s="47"/>
      <c r="O625" s="47"/>
      <c r="P625" s="47"/>
      <c r="Q625" s="47"/>
      <c r="R625" s="47"/>
      <c r="S625" s="47"/>
      <c r="AA625" s="2"/>
      <c r="AB625" s="2"/>
      <c r="AC625" s="2"/>
      <c r="AD625" s="2"/>
      <c r="AE625" s="2"/>
      <c r="AF625" s="2"/>
      <c r="AG625" s="2"/>
    </row>
    <row r="626" spans="1:33" ht="15" hidden="1" customHeight="1" x14ac:dyDescent="0.3">
      <c r="A626" s="2"/>
      <c r="B626" s="2"/>
      <c r="C626" s="169"/>
      <c r="D626" s="211"/>
      <c r="E626" s="169"/>
      <c r="F626" s="169"/>
      <c r="G626" s="169"/>
      <c r="H626" s="170"/>
      <c r="I626" s="170"/>
      <c r="J626" s="169"/>
      <c r="K626" s="169"/>
      <c r="L626" s="169"/>
      <c r="M626" s="169"/>
      <c r="N626" s="47"/>
      <c r="O626" s="47"/>
      <c r="P626" s="47"/>
      <c r="Q626" s="47"/>
      <c r="R626" s="47"/>
      <c r="S626" s="47"/>
      <c r="AA626" s="2"/>
      <c r="AB626" s="2"/>
      <c r="AC626" s="2"/>
      <c r="AD626" s="2"/>
      <c r="AE626" s="2"/>
      <c r="AF626" s="2"/>
      <c r="AG626" s="2"/>
    </row>
    <row r="627" spans="1:33" ht="15" hidden="1" customHeight="1" x14ac:dyDescent="0.3">
      <c r="A627" s="2"/>
      <c r="B627" s="2"/>
      <c r="C627" s="169"/>
      <c r="D627" s="211"/>
      <c r="E627" s="169"/>
      <c r="F627" s="169"/>
      <c r="G627" s="169"/>
      <c r="H627" s="170"/>
      <c r="I627" s="170"/>
      <c r="J627" s="169"/>
      <c r="K627" s="169"/>
      <c r="L627" s="169"/>
      <c r="M627" s="169"/>
      <c r="N627" s="47"/>
      <c r="O627" s="47"/>
      <c r="P627" s="47"/>
      <c r="Q627" s="47"/>
      <c r="R627" s="47"/>
      <c r="S627" s="47"/>
      <c r="AA627" s="2"/>
      <c r="AB627" s="2"/>
      <c r="AC627" s="2"/>
      <c r="AD627" s="2"/>
      <c r="AE627" s="2"/>
      <c r="AF627" s="2"/>
      <c r="AG627" s="2"/>
    </row>
    <row r="628" spans="1:33" ht="15" hidden="1" customHeight="1" x14ac:dyDescent="0.3">
      <c r="A628" s="2"/>
      <c r="B628" s="2"/>
      <c r="C628" s="169"/>
      <c r="D628" s="211"/>
      <c r="E628" s="169"/>
      <c r="F628" s="169"/>
      <c r="G628" s="169"/>
      <c r="H628" s="170"/>
      <c r="I628" s="170"/>
      <c r="J628" s="169"/>
      <c r="K628" s="169"/>
      <c r="L628" s="169"/>
      <c r="M628" s="169"/>
      <c r="N628" s="47"/>
      <c r="O628" s="47"/>
      <c r="P628" s="47"/>
      <c r="Q628" s="47"/>
      <c r="R628" s="47"/>
      <c r="S628" s="47"/>
      <c r="AA628" s="2"/>
      <c r="AB628" s="2"/>
      <c r="AC628" s="2"/>
      <c r="AD628" s="2"/>
      <c r="AE628" s="2"/>
      <c r="AF628" s="2"/>
      <c r="AG628" s="2"/>
    </row>
    <row r="629" spans="1:33" ht="15" hidden="1" customHeight="1" x14ac:dyDescent="0.3">
      <c r="A629" s="2"/>
      <c r="B629" s="2"/>
      <c r="C629" s="169"/>
      <c r="D629" s="211"/>
      <c r="E629" s="169"/>
      <c r="F629" s="169"/>
      <c r="G629" s="169"/>
      <c r="H629" s="170"/>
      <c r="I629" s="170"/>
      <c r="J629" s="169"/>
      <c r="K629" s="169"/>
      <c r="L629" s="169"/>
      <c r="M629" s="169"/>
      <c r="N629" s="47"/>
      <c r="O629" s="47"/>
      <c r="P629" s="47"/>
      <c r="Q629" s="47"/>
      <c r="R629" s="47"/>
      <c r="S629" s="47"/>
      <c r="AA629" s="2"/>
      <c r="AB629" s="2"/>
      <c r="AC629" s="2"/>
      <c r="AD629" s="2"/>
      <c r="AE629" s="2"/>
      <c r="AF629" s="2"/>
      <c r="AG629" s="2"/>
    </row>
    <row r="630" spans="1:33" ht="15" hidden="1" customHeight="1" x14ac:dyDescent="0.3">
      <c r="A630" s="2"/>
      <c r="B630" s="2"/>
      <c r="C630" s="169"/>
      <c r="D630" s="211"/>
      <c r="E630" s="169"/>
      <c r="F630" s="169"/>
      <c r="G630" s="169"/>
      <c r="H630" s="170"/>
      <c r="I630" s="170"/>
      <c r="J630" s="169"/>
      <c r="K630" s="169"/>
      <c r="L630" s="169"/>
      <c r="M630" s="169"/>
      <c r="N630" s="47"/>
      <c r="O630" s="47"/>
      <c r="P630" s="47"/>
      <c r="Q630" s="47"/>
      <c r="R630" s="47"/>
      <c r="S630" s="47"/>
      <c r="AA630" s="2"/>
      <c r="AB630" s="2"/>
      <c r="AC630" s="2"/>
      <c r="AD630" s="2"/>
      <c r="AE630" s="2"/>
      <c r="AF630" s="2"/>
      <c r="AG630" s="2"/>
    </row>
    <row r="631" spans="1:33" ht="15" hidden="1" customHeight="1" x14ac:dyDescent="0.3">
      <c r="A631" s="2"/>
      <c r="B631" s="2"/>
      <c r="C631" s="169"/>
      <c r="D631" s="211"/>
      <c r="E631" s="169"/>
      <c r="F631" s="169"/>
      <c r="G631" s="169"/>
      <c r="H631" s="170"/>
      <c r="I631" s="170"/>
      <c r="J631" s="169"/>
      <c r="K631" s="169"/>
      <c r="L631" s="169"/>
      <c r="M631" s="169"/>
      <c r="N631" s="47"/>
      <c r="O631" s="47"/>
      <c r="P631" s="47"/>
      <c r="Q631" s="47"/>
      <c r="R631" s="47"/>
      <c r="S631" s="47"/>
      <c r="AA631" s="2"/>
      <c r="AB631" s="2"/>
      <c r="AC631" s="2"/>
      <c r="AD631" s="2"/>
      <c r="AE631" s="2"/>
      <c r="AF631" s="2"/>
      <c r="AG631" s="2"/>
    </row>
    <row r="632" spans="1:33" ht="15" hidden="1" customHeight="1" x14ac:dyDescent="0.3">
      <c r="A632" s="2"/>
      <c r="B632" s="2"/>
      <c r="C632" s="169"/>
      <c r="D632" s="211"/>
      <c r="E632" s="169"/>
      <c r="F632" s="169"/>
      <c r="G632" s="169"/>
      <c r="H632" s="170"/>
      <c r="I632" s="170"/>
      <c r="J632" s="169"/>
      <c r="K632" s="169"/>
      <c r="L632" s="169"/>
      <c r="M632" s="169"/>
      <c r="N632" s="47"/>
      <c r="O632" s="47"/>
      <c r="P632" s="47"/>
      <c r="Q632" s="47"/>
      <c r="R632" s="47"/>
      <c r="S632" s="47"/>
      <c r="AA632" s="2"/>
      <c r="AB632" s="2"/>
      <c r="AC632" s="2"/>
      <c r="AD632" s="2"/>
      <c r="AE632" s="2"/>
      <c r="AF632" s="2"/>
      <c r="AG632" s="2"/>
    </row>
    <row r="633" spans="1:33" ht="15" hidden="1" customHeight="1" x14ac:dyDescent="0.3">
      <c r="A633" s="2"/>
      <c r="B633" s="2"/>
      <c r="C633" s="169"/>
      <c r="D633" s="211"/>
      <c r="E633" s="169"/>
      <c r="F633" s="169"/>
      <c r="G633" s="169"/>
      <c r="H633" s="170"/>
      <c r="I633" s="170"/>
      <c r="J633" s="169"/>
      <c r="K633" s="169"/>
      <c r="L633" s="169"/>
      <c r="M633" s="169"/>
      <c r="N633" s="47"/>
      <c r="O633" s="47"/>
      <c r="P633" s="47"/>
      <c r="Q633" s="47"/>
      <c r="R633" s="47"/>
      <c r="S633" s="47"/>
      <c r="AA633" s="2"/>
      <c r="AB633" s="2"/>
      <c r="AC633" s="2"/>
      <c r="AD633" s="2"/>
      <c r="AE633" s="2"/>
      <c r="AF633" s="2"/>
      <c r="AG633" s="2"/>
    </row>
    <row r="634" spans="1:33" ht="15" hidden="1" customHeight="1" x14ac:dyDescent="0.3">
      <c r="A634" s="2"/>
      <c r="B634" s="2"/>
      <c r="C634" s="169"/>
      <c r="D634" s="211"/>
      <c r="E634" s="169"/>
      <c r="F634" s="169"/>
      <c r="G634" s="169"/>
      <c r="H634" s="170"/>
      <c r="I634" s="170"/>
      <c r="J634" s="169"/>
      <c r="K634" s="169"/>
      <c r="L634" s="169"/>
      <c r="M634" s="169"/>
      <c r="N634" s="47"/>
      <c r="O634" s="47"/>
      <c r="P634" s="47"/>
      <c r="Q634" s="47"/>
      <c r="R634" s="47"/>
      <c r="S634" s="47"/>
      <c r="AA634" s="2"/>
      <c r="AB634" s="2"/>
      <c r="AC634" s="2"/>
      <c r="AD634" s="2"/>
      <c r="AE634" s="2"/>
      <c r="AF634" s="2"/>
      <c r="AG634" s="2"/>
    </row>
    <row r="635" spans="1:33" ht="15" hidden="1" customHeight="1" x14ac:dyDescent="0.3">
      <c r="A635" s="2"/>
      <c r="B635" s="2"/>
      <c r="C635" s="169"/>
      <c r="D635" s="211"/>
      <c r="E635" s="169"/>
      <c r="F635" s="169"/>
      <c r="G635" s="169"/>
      <c r="H635" s="170"/>
      <c r="I635" s="170"/>
      <c r="J635" s="169"/>
      <c r="K635" s="169"/>
      <c r="L635" s="169"/>
      <c r="M635" s="169"/>
      <c r="N635" s="47"/>
      <c r="O635" s="47"/>
      <c r="P635" s="47"/>
      <c r="Q635" s="47"/>
      <c r="R635" s="47"/>
      <c r="S635" s="47"/>
      <c r="AA635" s="2"/>
      <c r="AB635" s="2"/>
      <c r="AC635" s="2"/>
      <c r="AD635" s="2"/>
      <c r="AE635" s="2"/>
      <c r="AF635" s="2"/>
      <c r="AG635" s="2"/>
    </row>
    <row r="636" spans="1:33" ht="15" hidden="1" customHeight="1" x14ac:dyDescent="0.3">
      <c r="A636" s="2"/>
      <c r="B636" s="2"/>
      <c r="C636" s="169"/>
      <c r="D636" s="211"/>
      <c r="E636" s="169"/>
      <c r="F636" s="169"/>
      <c r="G636" s="169"/>
      <c r="H636" s="170"/>
      <c r="I636" s="170"/>
      <c r="J636" s="169"/>
      <c r="K636" s="169"/>
      <c r="L636" s="169"/>
      <c r="M636" s="169"/>
      <c r="N636" s="47"/>
      <c r="O636" s="47"/>
      <c r="P636" s="47"/>
      <c r="Q636" s="47"/>
      <c r="R636" s="47"/>
      <c r="S636" s="47"/>
      <c r="AA636" s="2"/>
      <c r="AB636" s="2"/>
      <c r="AC636" s="2"/>
      <c r="AD636" s="2"/>
      <c r="AE636" s="2"/>
      <c r="AF636" s="2"/>
      <c r="AG636" s="2"/>
    </row>
    <row r="637" spans="1:33" ht="15" hidden="1" customHeight="1" x14ac:dyDescent="0.3">
      <c r="A637" s="2"/>
      <c r="B637" s="2"/>
      <c r="C637" s="169"/>
      <c r="D637" s="211"/>
      <c r="E637" s="169"/>
      <c r="F637" s="169"/>
      <c r="G637" s="169"/>
      <c r="H637" s="170"/>
      <c r="I637" s="170"/>
      <c r="J637" s="169"/>
      <c r="K637" s="169"/>
      <c r="L637" s="169"/>
      <c r="M637" s="169"/>
      <c r="N637" s="47"/>
      <c r="O637" s="47"/>
      <c r="P637" s="47"/>
      <c r="Q637" s="47"/>
      <c r="R637" s="47"/>
      <c r="S637" s="47"/>
      <c r="AA637" s="2"/>
      <c r="AB637" s="2"/>
      <c r="AC637" s="2"/>
      <c r="AD637" s="2"/>
      <c r="AE637" s="2"/>
      <c r="AF637" s="2"/>
      <c r="AG637" s="2"/>
    </row>
    <row r="638" spans="1:33" ht="15" hidden="1" customHeight="1" x14ac:dyDescent="0.3">
      <c r="A638" s="2"/>
      <c r="B638" s="2"/>
      <c r="C638" s="169"/>
      <c r="D638" s="211"/>
      <c r="E638" s="169"/>
      <c r="F638" s="169"/>
      <c r="G638" s="169"/>
      <c r="H638" s="170"/>
      <c r="I638" s="170"/>
      <c r="J638" s="169"/>
      <c r="K638" s="169"/>
      <c r="L638" s="169"/>
      <c r="M638" s="169"/>
      <c r="N638" s="47"/>
      <c r="O638" s="47"/>
      <c r="P638" s="47"/>
      <c r="Q638" s="47"/>
      <c r="R638" s="47"/>
      <c r="S638" s="47"/>
      <c r="AA638" s="2"/>
      <c r="AB638" s="2"/>
      <c r="AC638" s="2"/>
      <c r="AD638" s="2"/>
      <c r="AE638" s="2"/>
      <c r="AF638" s="2"/>
      <c r="AG638" s="2"/>
    </row>
    <row r="639" spans="1:33" ht="15" hidden="1" customHeight="1" x14ac:dyDescent="0.3">
      <c r="A639" s="2"/>
      <c r="B639" s="2"/>
      <c r="C639" s="169"/>
      <c r="D639" s="211"/>
      <c r="E639" s="169"/>
      <c r="F639" s="169"/>
      <c r="G639" s="169"/>
      <c r="H639" s="170"/>
      <c r="I639" s="170"/>
      <c r="J639" s="169"/>
      <c r="K639" s="169"/>
      <c r="L639" s="169"/>
      <c r="M639" s="169"/>
      <c r="N639" s="47"/>
      <c r="O639" s="47"/>
      <c r="P639" s="47"/>
      <c r="Q639" s="47"/>
      <c r="R639" s="47"/>
      <c r="S639" s="47"/>
      <c r="AA639" s="2"/>
      <c r="AB639" s="2"/>
      <c r="AC639" s="2"/>
      <c r="AD639" s="2"/>
      <c r="AE639" s="2"/>
      <c r="AF639" s="2"/>
      <c r="AG639" s="2"/>
    </row>
    <row r="640" spans="1:33" ht="15" hidden="1" customHeight="1" x14ac:dyDescent="0.3">
      <c r="A640" s="2"/>
      <c r="B640" s="2"/>
      <c r="C640" s="169"/>
      <c r="D640" s="211"/>
      <c r="E640" s="169"/>
      <c r="F640" s="169"/>
      <c r="G640" s="169"/>
      <c r="H640" s="170"/>
      <c r="I640" s="170"/>
      <c r="J640" s="169"/>
      <c r="K640" s="169"/>
      <c r="L640" s="169"/>
      <c r="M640" s="169"/>
      <c r="N640" s="47"/>
      <c r="O640" s="47"/>
      <c r="P640" s="47"/>
      <c r="Q640" s="47"/>
      <c r="R640" s="47"/>
      <c r="S640" s="47"/>
      <c r="AA640" s="2"/>
      <c r="AB640" s="2"/>
      <c r="AC640" s="2"/>
      <c r="AD640" s="2"/>
      <c r="AE640" s="2"/>
      <c r="AF640" s="2"/>
      <c r="AG640" s="2"/>
    </row>
    <row r="641" spans="1:33" ht="15" hidden="1" customHeight="1" x14ac:dyDescent="0.3">
      <c r="A641" s="2"/>
      <c r="B641" s="2"/>
      <c r="C641" s="169"/>
      <c r="D641" s="211"/>
      <c r="E641" s="169"/>
      <c r="F641" s="169"/>
      <c r="G641" s="169"/>
      <c r="H641" s="170"/>
      <c r="I641" s="170"/>
      <c r="J641" s="169"/>
      <c r="K641" s="169"/>
      <c r="L641" s="169"/>
      <c r="M641" s="169"/>
      <c r="N641" s="47"/>
      <c r="O641" s="47"/>
      <c r="P641" s="47"/>
      <c r="Q641" s="47"/>
      <c r="R641" s="47"/>
      <c r="S641" s="47"/>
      <c r="AA641" s="2"/>
      <c r="AB641" s="2"/>
      <c r="AC641" s="2"/>
      <c r="AD641" s="2"/>
      <c r="AE641" s="2"/>
      <c r="AF641" s="2"/>
      <c r="AG641" s="2"/>
    </row>
    <row r="642" spans="1:33" ht="15" hidden="1" customHeight="1" x14ac:dyDescent="0.3">
      <c r="A642" s="2"/>
      <c r="B642" s="2"/>
      <c r="C642" s="169"/>
      <c r="D642" s="211"/>
      <c r="E642" s="169"/>
      <c r="F642" s="169"/>
      <c r="G642" s="169"/>
      <c r="H642" s="170"/>
      <c r="I642" s="170"/>
      <c r="J642" s="169"/>
      <c r="K642" s="169"/>
      <c r="L642" s="169"/>
      <c r="M642" s="169"/>
      <c r="N642" s="47"/>
      <c r="O642" s="47"/>
      <c r="P642" s="47"/>
      <c r="Q642" s="47"/>
      <c r="R642" s="47"/>
      <c r="S642" s="47"/>
      <c r="AA642" s="2"/>
      <c r="AB642" s="2"/>
      <c r="AC642" s="2"/>
      <c r="AD642" s="2"/>
      <c r="AE642" s="2"/>
      <c r="AF642" s="2"/>
      <c r="AG642" s="2"/>
    </row>
    <row r="643" spans="1:33" ht="15" hidden="1" customHeight="1" x14ac:dyDescent="0.3">
      <c r="A643" s="2"/>
      <c r="B643" s="2"/>
      <c r="C643" s="169"/>
      <c r="D643" s="211"/>
      <c r="E643" s="169"/>
      <c r="F643" s="169"/>
      <c r="G643" s="169"/>
      <c r="H643" s="170"/>
      <c r="I643" s="170"/>
      <c r="J643" s="169"/>
      <c r="K643" s="169"/>
      <c r="L643" s="169"/>
      <c r="M643" s="169"/>
      <c r="N643" s="47"/>
      <c r="O643" s="47"/>
      <c r="P643" s="47"/>
      <c r="Q643" s="47"/>
      <c r="R643" s="47"/>
      <c r="S643" s="47"/>
      <c r="AA643" s="2"/>
      <c r="AB643" s="2"/>
      <c r="AC643" s="2"/>
      <c r="AD643" s="2"/>
      <c r="AE643" s="2"/>
      <c r="AF643" s="2"/>
      <c r="AG643" s="2"/>
    </row>
    <row r="644" spans="1:33" ht="15" hidden="1" customHeight="1" x14ac:dyDescent="0.3">
      <c r="A644" s="2"/>
      <c r="B644" s="2"/>
      <c r="C644" s="169"/>
      <c r="D644" s="211"/>
      <c r="E644" s="169"/>
      <c r="F644" s="169"/>
      <c r="G644" s="169"/>
      <c r="H644" s="170"/>
      <c r="I644" s="170"/>
      <c r="J644" s="169"/>
      <c r="K644" s="169"/>
      <c r="L644" s="169"/>
      <c r="M644" s="169"/>
      <c r="N644" s="47"/>
      <c r="O644" s="47"/>
      <c r="P644" s="47"/>
      <c r="Q644" s="47"/>
      <c r="R644" s="47"/>
      <c r="S644" s="47"/>
      <c r="AA644" s="2"/>
      <c r="AB644" s="2"/>
      <c r="AC644" s="2"/>
      <c r="AD644" s="2"/>
      <c r="AE644" s="2"/>
      <c r="AF644" s="2"/>
      <c r="AG644" s="2"/>
    </row>
    <row r="645" spans="1:33" ht="15" hidden="1" customHeight="1" x14ac:dyDescent="0.3">
      <c r="A645" s="2"/>
      <c r="B645" s="2"/>
      <c r="C645" s="169"/>
      <c r="D645" s="211"/>
      <c r="E645" s="169"/>
      <c r="F645" s="169"/>
      <c r="G645" s="169"/>
      <c r="H645" s="170"/>
      <c r="I645" s="170"/>
      <c r="J645" s="169"/>
      <c r="K645" s="169"/>
      <c r="L645" s="169"/>
      <c r="M645" s="169"/>
      <c r="N645" s="47"/>
      <c r="O645" s="47"/>
      <c r="P645" s="47"/>
      <c r="Q645" s="47"/>
      <c r="R645" s="47"/>
      <c r="S645" s="47"/>
      <c r="AA645" s="2"/>
      <c r="AB645" s="2"/>
      <c r="AC645" s="2"/>
      <c r="AD645" s="2"/>
      <c r="AE645" s="2"/>
      <c r="AF645" s="2"/>
      <c r="AG645" s="2"/>
    </row>
    <row r="646" spans="1:33" ht="15" hidden="1" customHeight="1" x14ac:dyDescent="0.3">
      <c r="A646" s="2"/>
      <c r="B646" s="2"/>
      <c r="C646" s="169"/>
      <c r="D646" s="211"/>
      <c r="E646" s="169"/>
      <c r="F646" s="169"/>
      <c r="G646" s="169"/>
      <c r="H646" s="170"/>
      <c r="I646" s="170"/>
      <c r="J646" s="169"/>
      <c r="K646" s="169"/>
      <c r="L646" s="169"/>
      <c r="M646" s="169"/>
      <c r="N646" s="47"/>
      <c r="O646" s="47"/>
      <c r="P646" s="47"/>
      <c r="Q646" s="47"/>
      <c r="R646" s="47"/>
      <c r="S646" s="47"/>
      <c r="AA646" s="2"/>
      <c r="AB646" s="2"/>
      <c r="AC646" s="2"/>
      <c r="AD646" s="2"/>
      <c r="AE646" s="2"/>
      <c r="AF646" s="2"/>
      <c r="AG646" s="2"/>
    </row>
    <row r="647" spans="1:33" ht="15" hidden="1" customHeight="1" x14ac:dyDescent="0.3">
      <c r="A647" s="2"/>
      <c r="B647" s="2"/>
      <c r="C647" s="169"/>
      <c r="D647" s="211"/>
      <c r="E647" s="169"/>
      <c r="F647" s="169"/>
      <c r="G647" s="169"/>
      <c r="H647" s="170"/>
      <c r="I647" s="170"/>
      <c r="J647" s="169"/>
      <c r="K647" s="169"/>
      <c r="L647" s="169"/>
      <c r="M647" s="169"/>
      <c r="N647" s="47"/>
      <c r="O647" s="47"/>
      <c r="P647" s="47"/>
      <c r="Q647" s="47"/>
      <c r="R647" s="47"/>
      <c r="S647" s="47"/>
      <c r="AA647" s="2"/>
      <c r="AB647" s="2"/>
      <c r="AC647" s="2"/>
      <c r="AD647" s="2"/>
      <c r="AE647" s="2"/>
      <c r="AF647" s="2"/>
      <c r="AG647" s="2"/>
    </row>
    <row r="648" spans="1:33" ht="15" hidden="1" customHeight="1" x14ac:dyDescent="0.3">
      <c r="A648" s="2"/>
      <c r="B648" s="2"/>
      <c r="C648" s="169"/>
      <c r="D648" s="211"/>
      <c r="E648" s="169"/>
      <c r="F648" s="169"/>
      <c r="G648" s="169"/>
      <c r="H648" s="170"/>
      <c r="I648" s="170"/>
      <c r="J648" s="169"/>
      <c r="K648" s="169"/>
      <c r="L648" s="169"/>
      <c r="M648" s="169"/>
      <c r="N648" s="47"/>
      <c r="O648" s="47"/>
      <c r="P648" s="47"/>
      <c r="Q648" s="47"/>
      <c r="R648" s="47"/>
      <c r="S648" s="47"/>
      <c r="AA648" s="2"/>
      <c r="AB648" s="2"/>
      <c r="AC648" s="2"/>
      <c r="AD648" s="2"/>
      <c r="AE648" s="2"/>
      <c r="AF648" s="2"/>
      <c r="AG648" s="2"/>
    </row>
    <row r="649" spans="1:33" ht="15" hidden="1" customHeight="1" x14ac:dyDescent="0.3">
      <c r="A649" s="2"/>
      <c r="B649" s="2"/>
      <c r="C649" s="169"/>
      <c r="D649" s="211"/>
      <c r="E649" s="169"/>
      <c r="F649" s="169"/>
      <c r="G649" s="169"/>
      <c r="H649" s="170"/>
      <c r="I649" s="170"/>
      <c r="J649" s="169"/>
      <c r="K649" s="169"/>
      <c r="L649" s="169"/>
      <c r="M649" s="169"/>
      <c r="N649" s="47"/>
      <c r="O649" s="47"/>
      <c r="P649" s="47"/>
      <c r="Q649" s="47"/>
      <c r="R649" s="47"/>
      <c r="S649" s="47"/>
      <c r="AA649" s="2"/>
      <c r="AB649" s="2"/>
      <c r="AC649" s="2"/>
      <c r="AD649" s="2"/>
      <c r="AE649" s="2"/>
      <c r="AF649" s="2"/>
      <c r="AG649" s="2"/>
    </row>
    <row r="650" spans="1:33" ht="15" hidden="1" customHeight="1" x14ac:dyDescent="0.3">
      <c r="A650" s="2"/>
      <c r="B650" s="2"/>
      <c r="C650" s="169"/>
      <c r="D650" s="211"/>
      <c r="E650" s="169"/>
      <c r="F650" s="169"/>
      <c r="G650" s="169"/>
      <c r="H650" s="170"/>
      <c r="I650" s="170"/>
      <c r="J650" s="169"/>
      <c r="K650" s="169"/>
      <c r="L650" s="169"/>
      <c r="M650" s="169"/>
      <c r="N650" s="47"/>
      <c r="O650" s="47"/>
      <c r="P650" s="47"/>
      <c r="Q650" s="47"/>
      <c r="R650" s="47"/>
      <c r="S650" s="47"/>
      <c r="AA650" s="2"/>
      <c r="AB650" s="2"/>
      <c r="AC650" s="2"/>
      <c r="AD650" s="2"/>
      <c r="AE650" s="2"/>
      <c r="AF650" s="2"/>
      <c r="AG650" s="2"/>
    </row>
    <row r="651" spans="1:33" ht="15" hidden="1" customHeight="1" x14ac:dyDescent="0.3">
      <c r="A651" s="2"/>
      <c r="B651" s="2"/>
      <c r="C651" s="169"/>
      <c r="D651" s="211"/>
      <c r="E651" s="169"/>
      <c r="F651" s="169"/>
      <c r="G651" s="169"/>
      <c r="H651" s="170"/>
      <c r="I651" s="170"/>
      <c r="J651" s="169"/>
      <c r="K651" s="169"/>
      <c r="L651" s="169"/>
      <c r="M651" s="169"/>
      <c r="N651" s="47"/>
      <c r="O651" s="47"/>
      <c r="P651" s="47"/>
      <c r="Q651" s="47"/>
      <c r="R651" s="47"/>
      <c r="S651" s="47"/>
      <c r="AA651" s="2"/>
      <c r="AB651" s="2"/>
      <c r="AC651" s="2"/>
      <c r="AD651" s="2"/>
      <c r="AE651" s="2"/>
      <c r="AF651" s="2"/>
      <c r="AG651" s="2"/>
    </row>
    <row r="652" spans="1:33" ht="15" hidden="1" customHeight="1" x14ac:dyDescent="0.3">
      <c r="A652" s="2"/>
      <c r="B652" s="2"/>
      <c r="C652" s="169"/>
      <c r="D652" s="211"/>
      <c r="E652" s="169"/>
      <c r="F652" s="169"/>
      <c r="G652" s="169"/>
      <c r="H652" s="170"/>
      <c r="I652" s="170"/>
      <c r="J652" s="169"/>
      <c r="K652" s="169"/>
      <c r="L652" s="169"/>
      <c r="M652" s="169"/>
      <c r="N652" s="47"/>
      <c r="O652" s="47"/>
      <c r="P652" s="47"/>
      <c r="Q652" s="47"/>
      <c r="R652" s="47"/>
      <c r="S652" s="47"/>
      <c r="AA652" s="2"/>
      <c r="AB652" s="2"/>
      <c r="AC652" s="2"/>
      <c r="AD652" s="2"/>
      <c r="AE652" s="2"/>
      <c r="AF652" s="2"/>
      <c r="AG652" s="2"/>
    </row>
    <row r="653" spans="1:33" ht="15" hidden="1" customHeight="1" x14ac:dyDescent="0.3">
      <c r="A653" s="2"/>
      <c r="B653" s="2"/>
      <c r="C653" s="169"/>
      <c r="D653" s="211"/>
      <c r="E653" s="169"/>
      <c r="F653" s="169"/>
      <c r="G653" s="169"/>
      <c r="H653" s="170"/>
      <c r="I653" s="170"/>
      <c r="J653" s="169"/>
      <c r="K653" s="169"/>
      <c r="L653" s="169"/>
      <c r="M653" s="169"/>
      <c r="N653" s="47"/>
      <c r="O653" s="47"/>
      <c r="P653" s="47"/>
      <c r="Q653" s="47"/>
      <c r="R653" s="47"/>
      <c r="S653" s="47"/>
      <c r="AA653" s="2"/>
      <c r="AB653" s="2"/>
      <c r="AC653" s="2"/>
      <c r="AD653" s="2"/>
      <c r="AE653" s="2"/>
      <c r="AF653" s="2"/>
      <c r="AG653" s="2"/>
    </row>
    <row r="654" spans="1:33" ht="15" hidden="1" customHeight="1" x14ac:dyDescent="0.3">
      <c r="A654" s="2"/>
      <c r="B654" s="2"/>
      <c r="C654" s="169"/>
      <c r="D654" s="211"/>
      <c r="E654" s="169"/>
      <c r="F654" s="169"/>
      <c r="G654" s="169"/>
      <c r="H654" s="170"/>
      <c r="I654" s="170"/>
      <c r="J654" s="169"/>
      <c r="K654" s="169"/>
      <c r="L654" s="169"/>
      <c r="M654" s="169"/>
      <c r="N654" s="47"/>
      <c r="O654" s="47"/>
      <c r="P654" s="47"/>
      <c r="Q654" s="47"/>
      <c r="R654" s="47"/>
      <c r="S654" s="47"/>
      <c r="AA654" s="2"/>
      <c r="AB654" s="2"/>
      <c r="AC654" s="2"/>
      <c r="AD654" s="2"/>
      <c r="AE654" s="2"/>
      <c r="AF654" s="2"/>
      <c r="AG654" s="2"/>
    </row>
    <row r="655" spans="1:33" ht="15" hidden="1" customHeight="1" x14ac:dyDescent="0.3">
      <c r="A655" s="2"/>
      <c r="B655" s="2"/>
      <c r="C655" s="169"/>
      <c r="D655" s="211"/>
      <c r="E655" s="169"/>
      <c r="F655" s="169"/>
      <c r="G655" s="169"/>
      <c r="H655" s="170"/>
      <c r="I655" s="170"/>
      <c r="J655" s="169"/>
      <c r="K655" s="169"/>
      <c r="L655" s="169"/>
      <c r="M655" s="169"/>
      <c r="N655" s="47"/>
      <c r="O655" s="47"/>
      <c r="P655" s="47"/>
      <c r="Q655" s="47"/>
      <c r="R655" s="47"/>
      <c r="S655" s="47"/>
      <c r="AA655" s="2"/>
      <c r="AB655" s="2"/>
      <c r="AC655" s="2"/>
      <c r="AD655" s="2"/>
      <c r="AE655" s="2"/>
      <c r="AF655" s="2"/>
      <c r="AG655" s="2"/>
    </row>
    <row r="656" spans="1:33" ht="15" hidden="1" customHeight="1" x14ac:dyDescent="0.3">
      <c r="A656" s="2"/>
      <c r="B656" s="2"/>
      <c r="C656" s="169"/>
      <c r="D656" s="211"/>
      <c r="E656" s="169"/>
      <c r="F656" s="169"/>
      <c r="G656" s="169"/>
      <c r="H656" s="170"/>
      <c r="I656" s="170"/>
      <c r="J656" s="169"/>
      <c r="K656" s="169"/>
      <c r="L656" s="169"/>
      <c r="M656" s="169"/>
      <c r="N656" s="47"/>
      <c r="O656" s="47"/>
      <c r="P656" s="47"/>
      <c r="Q656" s="47"/>
      <c r="R656" s="47"/>
      <c r="S656" s="47"/>
      <c r="AA656" s="2"/>
      <c r="AB656" s="2"/>
      <c r="AC656" s="2"/>
      <c r="AD656" s="2"/>
      <c r="AE656" s="2"/>
      <c r="AF656" s="2"/>
      <c r="AG656" s="2"/>
    </row>
    <row r="657" spans="1:33" ht="15" hidden="1" customHeight="1" x14ac:dyDescent="0.3">
      <c r="A657" s="2"/>
      <c r="B657" s="2"/>
      <c r="C657" s="169"/>
      <c r="D657" s="211"/>
      <c r="E657" s="169"/>
      <c r="F657" s="169"/>
      <c r="G657" s="169"/>
      <c r="H657" s="170"/>
      <c r="I657" s="170"/>
      <c r="J657" s="169"/>
      <c r="K657" s="169"/>
      <c r="L657" s="169"/>
      <c r="M657" s="169"/>
      <c r="N657" s="47"/>
      <c r="O657" s="47"/>
      <c r="P657" s="47"/>
      <c r="Q657" s="47"/>
      <c r="R657" s="47"/>
      <c r="S657" s="47"/>
      <c r="AA657" s="2"/>
      <c r="AB657" s="2"/>
      <c r="AC657" s="2"/>
      <c r="AD657" s="2"/>
      <c r="AE657" s="2"/>
      <c r="AF657" s="2"/>
      <c r="AG657" s="2"/>
    </row>
    <row r="658" spans="1:33" ht="15" hidden="1" customHeight="1" x14ac:dyDescent="0.3">
      <c r="A658" s="2"/>
      <c r="B658" s="2"/>
      <c r="C658" s="169"/>
      <c r="D658" s="211"/>
      <c r="E658" s="169"/>
      <c r="F658" s="169"/>
      <c r="G658" s="169"/>
      <c r="H658" s="170"/>
      <c r="I658" s="170"/>
      <c r="J658" s="169"/>
      <c r="K658" s="169"/>
      <c r="L658" s="169"/>
      <c r="M658" s="169"/>
      <c r="N658" s="47"/>
      <c r="O658" s="47"/>
      <c r="P658" s="47"/>
      <c r="Q658" s="47"/>
      <c r="R658" s="47"/>
      <c r="S658" s="47"/>
      <c r="AA658" s="2"/>
      <c r="AB658" s="2"/>
      <c r="AC658" s="2"/>
      <c r="AD658" s="2"/>
      <c r="AE658" s="2"/>
      <c r="AF658" s="2"/>
      <c r="AG658" s="2"/>
    </row>
    <row r="659" spans="1:33" ht="15" hidden="1" customHeight="1" x14ac:dyDescent="0.3">
      <c r="A659" s="2"/>
      <c r="B659" s="2"/>
      <c r="C659" s="169"/>
      <c r="D659" s="211"/>
      <c r="E659" s="169"/>
      <c r="F659" s="169"/>
      <c r="G659" s="169"/>
      <c r="H659" s="170"/>
      <c r="I659" s="170"/>
      <c r="J659" s="169"/>
      <c r="K659" s="169"/>
      <c r="L659" s="169"/>
      <c r="M659" s="169"/>
      <c r="N659" s="47"/>
      <c r="O659" s="47"/>
      <c r="P659" s="47"/>
      <c r="Q659" s="47"/>
      <c r="R659" s="47"/>
      <c r="S659" s="47"/>
      <c r="AA659" s="2"/>
      <c r="AB659" s="2"/>
      <c r="AC659" s="2"/>
      <c r="AD659" s="2"/>
      <c r="AE659" s="2"/>
      <c r="AF659" s="2"/>
      <c r="AG659" s="2"/>
    </row>
    <row r="660" spans="1:33" ht="15" hidden="1" customHeight="1" x14ac:dyDescent="0.3">
      <c r="A660" s="2"/>
      <c r="B660" s="2"/>
      <c r="C660" s="169"/>
      <c r="D660" s="211"/>
      <c r="E660" s="169"/>
      <c r="F660" s="169"/>
      <c r="G660" s="169"/>
      <c r="H660" s="170"/>
      <c r="I660" s="170"/>
      <c r="J660" s="169"/>
      <c r="K660" s="169"/>
      <c r="L660" s="169"/>
      <c r="M660" s="169"/>
      <c r="N660" s="47"/>
      <c r="O660" s="47"/>
      <c r="P660" s="47"/>
      <c r="Q660" s="47"/>
      <c r="R660" s="47"/>
      <c r="S660" s="47"/>
      <c r="AA660" s="2"/>
      <c r="AB660" s="2"/>
      <c r="AC660" s="2"/>
      <c r="AD660" s="2"/>
      <c r="AE660" s="2"/>
      <c r="AF660" s="2"/>
      <c r="AG660" s="2"/>
    </row>
    <row r="661" spans="1:33" ht="15" hidden="1" customHeight="1" x14ac:dyDescent="0.3">
      <c r="A661" s="2"/>
      <c r="B661" s="2"/>
      <c r="C661" s="169"/>
      <c r="D661" s="211"/>
      <c r="E661" s="169"/>
      <c r="F661" s="169"/>
      <c r="G661" s="169"/>
      <c r="H661" s="170"/>
      <c r="I661" s="170"/>
      <c r="J661" s="169"/>
      <c r="K661" s="169"/>
      <c r="L661" s="169"/>
      <c r="M661" s="169"/>
      <c r="N661" s="47"/>
      <c r="O661" s="47"/>
      <c r="P661" s="47"/>
      <c r="Q661" s="47"/>
      <c r="R661" s="47"/>
      <c r="S661" s="47"/>
      <c r="AA661" s="2"/>
      <c r="AB661" s="2"/>
      <c r="AC661" s="2"/>
      <c r="AD661" s="2"/>
      <c r="AE661" s="2"/>
      <c r="AF661" s="2"/>
      <c r="AG661" s="2"/>
    </row>
    <row r="662" spans="1:33" ht="15" hidden="1" customHeight="1" x14ac:dyDescent="0.3">
      <c r="A662" s="2"/>
      <c r="B662" s="2"/>
      <c r="C662" s="169"/>
      <c r="D662" s="211"/>
      <c r="E662" s="169"/>
      <c r="F662" s="169"/>
      <c r="G662" s="169"/>
      <c r="H662" s="170"/>
      <c r="I662" s="170"/>
      <c r="J662" s="169"/>
      <c r="K662" s="169"/>
      <c r="L662" s="169"/>
      <c r="M662" s="169"/>
      <c r="N662" s="47"/>
      <c r="O662" s="47"/>
      <c r="P662" s="47"/>
      <c r="Q662" s="47"/>
      <c r="R662" s="47"/>
      <c r="S662" s="47"/>
      <c r="AA662" s="2"/>
      <c r="AB662" s="2"/>
      <c r="AC662" s="2"/>
      <c r="AD662" s="2"/>
      <c r="AE662" s="2"/>
      <c r="AF662" s="2"/>
      <c r="AG662" s="2"/>
    </row>
    <row r="663" spans="1:33" ht="15" hidden="1" customHeight="1" x14ac:dyDescent="0.3">
      <c r="A663" s="2"/>
      <c r="B663" s="2"/>
      <c r="C663" s="169"/>
      <c r="D663" s="211"/>
      <c r="E663" s="169"/>
      <c r="F663" s="169"/>
      <c r="G663" s="169"/>
      <c r="H663" s="170"/>
      <c r="I663" s="170"/>
      <c r="J663" s="169"/>
      <c r="K663" s="169"/>
      <c r="L663" s="169"/>
      <c r="M663" s="169"/>
      <c r="N663" s="47"/>
      <c r="O663" s="47"/>
      <c r="P663" s="47"/>
      <c r="Q663" s="47"/>
      <c r="R663" s="47"/>
      <c r="S663" s="47"/>
      <c r="AA663" s="2"/>
      <c r="AB663" s="2"/>
      <c r="AC663" s="2"/>
      <c r="AD663" s="2"/>
      <c r="AE663" s="2"/>
      <c r="AF663" s="2"/>
      <c r="AG663" s="2"/>
    </row>
    <row r="664" spans="1:33" ht="15" hidden="1" customHeight="1" x14ac:dyDescent="0.3">
      <c r="A664" s="2"/>
      <c r="B664" s="2"/>
      <c r="C664" s="169"/>
      <c r="D664" s="211"/>
      <c r="E664" s="169"/>
      <c r="F664" s="169"/>
      <c r="G664" s="169"/>
      <c r="H664" s="170"/>
      <c r="I664" s="170"/>
      <c r="J664" s="169"/>
      <c r="K664" s="169"/>
      <c r="L664" s="169"/>
      <c r="M664" s="169"/>
      <c r="N664" s="47"/>
      <c r="O664" s="47"/>
      <c r="P664" s="47"/>
      <c r="Q664" s="47"/>
      <c r="R664" s="47"/>
      <c r="S664" s="47"/>
      <c r="AA664" s="2"/>
      <c r="AB664" s="2"/>
      <c r="AC664" s="2"/>
      <c r="AD664" s="2"/>
      <c r="AE664" s="2"/>
      <c r="AF664" s="2"/>
      <c r="AG664" s="2"/>
    </row>
    <row r="665" spans="1:33" ht="15" hidden="1" customHeight="1" x14ac:dyDescent="0.3">
      <c r="A665" s="2"/>
      <c r="B665" s="2"/>
      <c r="C665" s="169"/>
      <c r="D665" s="211"/>
      <c r="E665" s="169"/>
      <c r="F665" s="169"/>
      <c r="G665" s="169"/>
      <c r="H665" s="170"/>
      <c r="I665" s="170"/>
      <c r="J665" s="169"/>
      <c r="K665" s="169"/>
      <c r="L665" s="169"/>
      <c r="M665" s="169"/>
      <c r="N665" s="47"/>
      <c r="O665" s="47"/>
      <c r="P665" s="47"/>
      <c r="Q665" s="47"/>
      <c r="R665" s="47"/>
      <c r="S665" s="47"/>
      <c r="AA665" s="2"/>
      <c r="AB665" s="2"/>
      <c r="AC665" s="2"/>
      <c r="AD665" s="2"/>
      <c r="AE665" s="2"/>
      <c r="AF665" s="2"/>
      <c r="AG665" s="2"/>
    </row>
    <row r="666" spans="1:33" ht="15" hidden="1" customHeight="1" x14ac:dyDescent="0.3">
      <c r="A666" s="2"/>
      <c r="B666" s="2"/>
      <c r="C666" s="169"/>
      <c r="D666" s="211"/>
      <c r="E666" s="169"/>
      <c r="F666" s="169"/>
      <c r="G666" s="169"/>
      <c r="H666" s="170"/>
      <c r="I666" s="170"/>
      <c r="J666" s="169"/>
      <c r="K666" s="169"/>
      <c r="L666" s="169"/>
      <c r="M666" s="169"/>
      <c r="N666" s="47"/>
      <c r="O666" s="47"/>
      <c r="P666" s="47"/>
      <c r="Q666" s="47"/>
      <c r="R666" s="47"/>
      <c r="S666" s="47"/>
      <c r="AA666" s="2"/>
      <c r="AB666" s="2"/>
      <c r="AC666" s="2"/>
      <c r="AD666" s="2"/>
      <c r="AE666" s="2"/>
      <c r="AF666" s="2"/>
      <c r="AG666" s="2"/>
    </row>
    <row r="667" spans="1:33" ht="15" hidden="1" customHeight="1" x14ac:dyDescent="0.3">
      <c r="A667" s="2"/>
      <c r="B667" s="2"/>
      <c r="C667" s="169"/>
      <c r="D667" s="211"/>
      <c r="E667" s="169"/>
      <c r="F667" s="169"/>
      <c r="G667" s="169"/>
      <c r="H667" s="170"/>
      <c r="I667" s="170"/>
      <c r="J667" s="169"/>
      <c r="K667" s="169"/>
      <c r="L667" s="169"/>
      <c r="M667" s="169"/>
      <c r="N667" s="47"/>
      <c r="O667" s="47"/>
      <c r="P667" s="47"/>
      <c r="Q667" s="47"/>
      <c r="R667" s="47"/>
      <c r="S667" s="47"/>
      <c r="AA667" s="2"/>
      <c r="AB667" s="2"/>
      <c r="AC667" s="2"/>
      <c r="AD667" s="2"/>
      <c r="AE667" s="2"/>
      <c r="AF667" s="2"/>
      <c r="AG667" s="2"/>
    </row>
    <row r="668" spans="1:33" ht="15" hidden="1" customHeight="1" x14ac:dyDescent="0.3">
      <c r="A668" s="2"/>
      <c r="B668" s="2"/>
      <c r="C668" s="169"/>
      <c r="D668" s="211"/>
      <c r="E668" s="169"/>
      <c r="F668" s="169"/>
      <c r="G668" s="169"/>
      <c r="H668" s="170"/>
      <c r="I668" s="170"/>
      <c r="J668" s="169"/>
      <c r="K668" s="169"/>
      <c r="L668" s="169"/>
      <c r="M668" s="169"/>
      <c r="N668" s="47"/>
      <c r="O668" s="47"/>
      <c r="P668" s="47"/>
      <c r="Q668" s="47"/>
      <c r="R668" s="47"/>
      <c r="S668" s="47"/>
      <c r="AA668" s="2"/>
      <c r="AB668" s="2"/>
      <c r="AC668" s="2"/>
      <c r="AD668" s="2"/>
      <c r="AE668" s="2"/>
      <c r="AF668" s="2"/>
      <c r="AG668" s="2"/>
    </row>
    <row r="669" spans="1:33" ht="15" hidden="1" customHeight="1" x14ac:dyDescent="0.3">
      <c r="A669" s="2"/>
      <c r="B669" s="2"/>
      <c r="C669" s="169"/>
      <c r="D669" s="211"/>
      <c r="E669" s="169"/>
      <c r="F669" s="169"/>
      <c r="G669" s="169"/>
      <c r="H669" s="170"/>
      <c r="I669" s="170"/>
      <c r="J669" s="169"/>
      <c r="K669" s="169"/>
      <c r="L669" s="169"/>
      <c r="M669" s="169"/>
      <c r="N669" s="47"/>
      <c r="O669" s="47"/>
      <c r="P669" s="47"/>
      <c r="Q669" s="47"/>
      <c r="R669" s="47"/>
      <c r="S669" s="47"/>
      <c r="AA669" s="2"/>
      <c r="AB669" s="2"/>
      <c r="AC669" s="2"/>
      <c r="AD669" s="2"/>
      <c r="AE669" s="2"/>
      <c r="AF669" s="2"/>
      <c r="AG669" s="2"/>
    </row>
    <row r="670" spans="1:33" ht="15" hidden="1" customHeight="1" x14ac:dyDescent="0.3">
      <c r="A670" s="2"/>
      <c r="B670" s="2"/>
      <c r="C670" s="169"/>
      <c r="D670" s="211"/>
      <c r="E670" s="169"/>
      <c r="F670" s="169"/>
      <c r="G670" s="169"/>
      <c r="H670" s="170"/>
      <c r="I670" s="170"/>
      <c r="J670" s="169"/>
      <c r="K670" s="169"/>
      <c r="L670" s="169"/>
      <c r="M670" s="169"/>
      <c r="N670" s="47"/>
      <c r="O670" s="47"/>
      <c r="P670" s="47"/>
      <c r="Q670" s="47"/>
      <c r="R670" s="47"/>
      <c r="S670" s="47"/>
      <c r="AA670" s="2"/>
      <c r="AB670" s="2"/>
      <c r="AC670" s="2"/>
      <c r="AD670" s="2"/>
      <c r="AE670" s="2"/>
      <c r="AF670" s="2"/>
      <c r="AG670" s="2"/>
    </row>
    <row r="671" spans="1:33" ht="15" hidden="1" customHeight="1" x14ac:dyDescent="0.3">
      <c r="A671" s="2"/>
      <c r="B671" s="2"/>
      <c r="C671" s="169"/>
      <c r="D671" s="211"/>
      <c r="E671" s="169"/>
      <c r="F671" s="169"/>
      <c r="G671" s="169"/>
      <c r="H671" s="170"/>
      <c r="I671" s="170"/>
      <c r="J671" s="169"/>
      <c r="K671" s="169"/>
      <c r="L671" s="169"/>
      <c r="M671" s="169"/>
      <c r="N671" s="47"/>
      <c r="O671" s="47"/>
      <c r="P671" s="47"/>
      <c r="Q671" s="47"/>
      <c r="R671" s="47"/>
      <c r="S671" s="47"/>
      <c r="AA671" s="2"/>
      <c r="AB671" s="2"/>
      <c r="AC671" s="2"/>
      <c r="AD671" s="2"/>
      <c r="AE671" s="2"/>
      <c r="AF671" s="2"/>
      <c r="AG671" s="2"/>
    </row>
    <row r="672" spans="1:33" ht="15" hidden="1" customHeight="1" x14ac:dyDescent="0.3">
      <c r="A672" s="2"/>
      <c r="B672" s="2"/>
      <c r="C672" s="169"/>
      <c r="D672" s="211"/>
      <c r="E672" s="169"/>
      <c r="F672" s="169"/>
      <c r="G672" s="169"/>
      <c r="H672" s="170"/>
      <c r="I672" s="170"/>
      <c r="J672" s="169"/>
      <c r="K672" s="169"/>
      <c r="L672" s="169"/>
      <c r="M672" s="169"/>
      <c r="N672" s="47"/>
      <c r="O672" s="47"/>
      <c r="P672" s="47"/>
      <c r="Q672" s="47"/>
      <c r="R672" s="47"/>
      <c r="S672" s="47"/>
      <c r="AA672" s="2"/>
      <c r="AB672" s="2"/>
      <c r="AC672" s="2"/>
      <c r="AD672" s="2"/>
      <c r="AE672" s="2"/>
      <c r="AF672" s="2"/>
      <c r="AG672" s="2"/>
    </row>
    <row r="673" spans="1:33" ht="15" hidden="1" customHeight="1" x14ac:dyDescent="0.3">
      <c r="A673" s="2"/>
      <c r="B673" s="2"/>
      <c r="C673" s="169"/>
      <c r="D673" s="211"/>
      <c r="E673" s="169"/>
      <c r="F673" s="169"/>
      <c r="G673" s="169"/>
      <c r="H673" s="170"/>
      <c r="I673" s="170"/>
      <c r="J673" s="169"/>
      <c r="K673" s="169"/>
      <c r="L673" s="169"/>
      <c r="M673" s="169"/>
      <c r="N673" s="47"/>
      <c r="O673" s="47"/>
      <c r="P673" s="47"/>
      <c r="Q673" s="47"/>
      <c r="R673" s="47"/>
      <c r="S673" s="47"/>
      <c r="AA673" s="2"/>
      <c r="AB673" s="2"/>
      <c r="AC673" s="2"/>
      <c r="AD673" s="2"/>
      <c r="AE673" s="2"/>
      <c r="AF673" s="2"/>
      <c r="AG673" s="2"/>
    </row>
    <row r="674" spans="1:33" ht="15" hidden="1" customHeight="1" x14ac:dyDescent="0.3">
      <c r="A674" s="2"/>
      <c r="B674" s="2"/>
      <c r="C674" s="169"/>
      <c r="D674" s="211"/>
      <c r="E674" s="169"/>
      <c r="F674" s="169"/>
      <c r="G674" s="169"/>
      <c r="H674" s="170"/>
      <c r="I674" s="170"/>
      <c r="J674" s="169"/>
      <c r="K674" s="169"/>
      <c r="L674" s="169"/>
      <c r="M674" s="169"/>
      <c r="N674" s="47"/>
      <c r="O674" s="47"/>
      <c r="P674" s="47"/>
      <c r="Q674" s="47"/>
      <c r="R674" s="47"/>
      <c r="S674" s="47"/>
      <c r="AA674" s="2"/>
      <c r="AB674" s="2"/>
      <c r="AC674" s="2"/>
      <c r="AD674" s="2"/>
      <c r="AE674" s="2"/>
      <c r="AF674" s="2"/>
      <c r="AG674" s="2"/>
    </row>
    <row r="675" spans="1:33" ht="15" hidden="1" customHeight="1" x14ac:dyDescent="0.3">
      <c r="A675" s="2"/>
      <c r="B675" s="2"/>
      <c r="C675" s="169"/>
      <c r="D675" s="211"/>
      <c r="E675" s="169"/>
      <c r="F675" s="169"/>
      <c r="G675" s="169"/>
      <c r="H675" s="170"/>
      <c r="I675" s="170"/>
      <c r="J675" s="169"/>
      <c r="K675" s="169"/>
      <c r="L675" s="169"/>
      <c r="M675" s="169"/>
      <c r="N675" s="47"/>
      <c r="O675" s="47"/>
      <c r="P675" s="47"/>
      <c r="Q675" s="47"/>
      <c r="R675" s="47"/>
      <c r="S675" s="47"/>
      <c r="AA675" s="2"/>
      <c r="AB675" s="2"/>
      <c r="AC675" s="2"/>
      <c r="AD675" s="2"/>
      <c r="AE675" s="2"/>
      <c r="AF675" s="2"/>
      <c r="AG675" s="2"/>
    </row>
    <row r="676" spans="1:33" ht="15" hidden="1" customHeight="1" x14ac:dyDescent="0.3">
      <c r="A676" s="2"/>
      <c r="B676" s="2"/>
      <c r="C676" s="169"/>
      <c r="D676" s="211"/>
      <c r="E676" s="169"/>
      <c r="F676" s="169"/>
      <c r="G676" s="169"/>
      <c r="H676" s="170"/>
      <c r="I676" s="170"/>
      <c r="J676" s="169"/>
      <c r="K676" s="169"/>
      <c r="L676" s="169"/>
      <c r="M676" s="169"/>
      <c r="N676" s="47"/>
      <c r="O676" s="47"/>
      <c r="P676" s="47"/>
      <c r="Q676" s="47"/>
      <c r="R676" s="47"/>
      <c r="S676" s="47"/>
      <c r="AA676" s="2"/>
      <c r="AB676" s="2"/>
      <c r="AC676" s="2"/>
      <c r="AD676" s="2"/>
      <c r="AE676" s="2"/>
      <c r="AF676" s="2"/>
      <c r="AG676" s="2"/>
    </row>
    <row r="677" spans="1:33" ht="15" hidden="1" customHeight="1" x14ac:dyDescent="0.3">
      <c r="A677" s="2"/>
      <c r="B677" s="2"/>
      <c r="C677" s="169"/>
      <c r="D677" s="211"/>
      <c r="E677" s="169"/>
      <c r="F677" s="169"/>
      <c r="G677" s="169"/>
      <c r="H677" s="170"/>
      <c r="I677" s="170"/>
      <c r="J677" s="169"/>
      <c r="K677" s="169"/>
      <c r="L677" s="169"/>
      <c r="M677" s="169"/>
      <c r="N677" s="47"/>
      <c r="O677" s="47"/>
      <c r="P677" s="47"/>
      <c r="Q677" s="47"/>
      <c r="R677" s="47"/>
      <c r="S677" s="47"/>
      <c r="AA677" s="2"/>
      <c r="AB677" s="2"/>
      <c r="AC677" s="2"/>
      <c r="AD677" s="2"/>
      <c r="AE677" s="2"/>
      <c r="AF677" s="2"/>
      <c r="AG677" s="2"/>
    </row>
    <row r="678" spans="1:33" ht="15" hidden="1" customHeight="1" x14ac:dyDescent="0.3">
      <c r="A678" s="2"/>
      <c r="B678" s="2"/>
      <c r="C678" s="169"/>
      <c r="D678" s="211"/>
      <c r="E678" s="169"/>
      <c r="F678" s="169"/>
      <c r="G678" s="169"/>
      <c r="H678" s="170"/>
      <c r="I678" s="170"/>
      <c r="J678" s="169"/>
      <c r="K678" s="169"/>
      <c r="L678" s="169"/>
      <c r="M678" s="169"/>
      <c r="N678" s="47"/>
      <c r="O678" s="47"/>
      <c r="P678" s="47"/>
      <c r="Q678" s="47"/>
      <c r="R678" s="47"/>
      <c r="S678" s="47"/>
      <c r="AA678" s="2"/>
      <c r="AB678" s="2"/>
      <c r="AC678" s="2"/>
      <c r="AD678" s="2"/>
      <c r="AE678" s="2"/>
      <c r="AF678" s="2"/>
      <c r="AG678" s="2"/>
    </row>
    <row r="679" spans="1:33" ht="15" hidden="1" customHeight="1" x14ac:dyDescent="0.3">
      <c r="A679" s="2"/>
      <c r="B679" s="2"/>
      <c r="C679" s="169"/>
      <c r="D679" s="211"/>
      <c r="E679" s="169"/>
      <c r="F679" s="169"/>
      <c r="G679" s="169"/>
      <c r="H679" s="170"/>
      <c r="I679" s="170"/>
      <c r="J679" s="169"/>
      <c r="K679" s="169"/>
      <c r="L679" s="169"/>
      <c r="M679" s="169"/>
      <c r="N679" s="47"/>
      <c r="O679" s="47"/>
      <c r="P679" s="47"/>
      <c r="Q679" s="47"/>
      <c r="R679" s="47"/>
      <c r="S679" s="47"/>
      <c r="AA679" s="2"/>
      <c r="AB679" s="2"/>
      <c r="AC679" s="2"/>
      <c r="AD679" s="2"/>
      <c r="AE679" s="2"/>
      <c r="AF679" s="2"/>
      <c r="AG679" s="2"/>
    </row>
    <row r="680" spans="1:33" ht="15" hidden="1" customHeight="1" x14ac:dyDescent="0.3">
      <c r="A680" s="2"/>
      <c r="B680" s="2"/>
      <c r="C680" s="169"/>
      <c r="D680" s="211"/>
      <c r="E680" s="169"/>
      <c r="F680" s="169"/>
      <c r="G680" s="169"/>
      <c r="H680" s="170"/>
      <c r="I680" s="170"/>
      <c r="J680" s="169"/>
      <c r="K680" s="169"/>
      <c r="L680" s="169"/>
      <c r="M680" s="169"/>
      <c r="N680" s="47"/>
      <c r="O680" s="47"/>
      <c r="P680" s="47"/>
      <c r="Q680" s="47"/>
      <c r="R680" s="47"/>
      <c r="S680" s="47"/>
      <c r="AA680" s="2"/>
      <c r="AB680" s="2"/>
      <c r="AC680" s="2"/>
      <c r="AD680" s="2"/>
      <c r="AE680" s="2"/>
      <c r="AF680" s="2"/>
      <c r="AG680" s="2"/>
    </row>
    <row r="681" spans="1:33" ht="15" hidden="1" customHeight="1" x14ac:dyDescent="0.3">
      <c r="A681" s="2"/>
      <c r="B681" s="2"/>
      <c r="C681" s="169"/>
      <c r="D681" s="211"/>
      <c r="E681" s="169"/>
      <c r="F681" s="169"/>
      <c r="G681" s="169"/>
      <c r="H681" s="170"/>
      <c r="I681" s="170"/>
      <c r="J681" s="169"/>
      <c r="K681" s="169"/>
      <c r="L681" s="169"/>
      <c r="M681" s="169"/>
      <c r="N681" s="47"/>
      <c r="O681" s="47"/>
      <c r="P681" s="47"/>
      <c r="Q681" s="47"/>
      <c r="R681" s="47"/>
      <c r="S681" s="47"/>
      <c r="AA681" s="2"/>
      <c r="AB681" s="2"/>
      <c r="AC681" s="2"/>
      <c r="AD681" s="2"/>
      <c r="AE681" s="2"/>
      <c r="AF681" s="2"/>
      <c r="AG681" s="2"/>
    </row>
    <row r="682" spans="1:33" ht="15" hidden="1" customHeight="1" x14ac:dyDescent="0.3">
      <c r="A682" s="2"/>
      <c r="B682" s="2"/>
      <c r="C682" s="169"/>
      <c r="D682" s="211"/>
      <c r="E682" s="169"/>
      <c r="F682" s="169"/>
      <c r="G682" s="169"/>
      <c r="H682" s="170"/>
      <c r="I682" s="170"/>
      <c r="J682" s="169"/>
      <c r="K682" s="169"/>
      <c r="L682" s="169"/>
      <c r="M682" s="169"/>
      <c r="N682" s="47"/>
      <c r="O682" s="47"/>
      <c r="P682" s="47"/>
      <c r="Q682" s="47"/>
      <c r="R682" s="47"/>
      <c r="S682" s="47"/>
      <c r="AA682" s="2"/>
      <c r="AB682" s="2"/>
      <c r="AC682" s="2"/>
      <c r="AD682" s="2"/>
      <c r="AE682" s="2"/>
      <c r="AF682" s="2"/>
      <c r="AG682" s="2"/>
    </row>
    <row r="683" spans="1:33" ht="15" hidden="1" customHeight="1" x14ac:dyDescent="0.3">
      <c r="A683" s="2"/>
      <c r="B683" s="2"/>
      <c r="C683" s="169"/>
      <c r="D683" s="211"/>
      <c r="E683" s="169"/>
      <c r="F683" s="169"/>
      <c r="G683" s="169"/>
      <c r="H683" s="170"/>
      <c r="I683" s="170"/>
      <c r="J683" s="169"/>
      <c r="K683" s="169"/>
      <c r="L683" s="169"/>
      <c r="M683" s="169"/>
      <c r="N683" s="47"/>
      <c r="O683" s="47"/>
      <c r="P683" s="47"/>
      <c r="Q683" s="47"/>
      <c r="R683" s="47"/>
      <c r="S683" s="47"/>
      <c r="AA683" s="2"/>
      <c r="AB683" s="2"/>
      <c r="AC683" s="2"/>
      <c r="AD683" s="2"/>
      <c r="AE683" s="2"/>
      <c r="AF683" s="2"/>
      <c r="AG683" s="2"/>
    </row>
    <row r="684" spans="1:33" ht="15" hidden="1" customHeight="1" x14ac:dyDescent="0.3">
      <c r="A684" s="2"/>
      <c r="B684" s="2"/>
      <c r="C684" s="169"/>
      <c r="D684" s="211"/>
      <c r="E684" s="169"/>
      <c r="F684" s="169"/>
      <c r="G684" s="169"/>
      <c r="H684" s="170"/>
      <c r="I684" s="170"/>
      <c r="J684" s="169"/>
      <c r="K684" s="169"/>
      <c r="L684" s="169"/>
      <c r="M684" s="169"/>
      <c r="N684" s="47"/>
      <c r="O684" s="47"/>
      <c r="P684" s="47"/>
      <c r="Q684" s="47"/>
      <c r="R684" s="47"/>
      <c r="S684" s="47"/>
      <c r="AA684" s="2"/>
      <c r="AB684" s="2"/>
      <c r="AC684" s="2"/>
      <c r="AD684" s="2"/>
      <c r="AE684" s="2"/>
      <c r="AF684" s="2"/>
      <c r="AG684" s="2"/>
    </row>
    <row r="685" spans="1:33" ht="15" hidden="1" customHeight="1" x14ac:dyDescent="0.3">
      <c r="A685" s="2"/>
      <c r="B685" s="2"/>
      <c r="C685" s="169"/>
      <c r="D685" s="211"/>
      <c r="E685" s="169"/>
      <c r="F685" s="169"/>
      <c r="G685" s="169"/>
      <c r="H685" s="170"/>
      <c r="I685" s="170"/>
      <c r="J685" s="169"/>
      <c r="K685" s="169"/>
      <c r="L685" s="169"/>
      <c r="M685" s="169"/>
      <c r="N685" s="47"/>
      <c r="O685" s="47"/>
      <c r="P685" s="47"/>
      <c r="Q685" s="47"/>
      <c r="R685" s="47"/>
      <c r="S685" s="47"/>
      <c r="AA685" s="2"/>
      <c r="AB685" s="2"/>
      <c r="AC685" s="2"/>
      <c r="AD685" s="2"/>
      <c r="AE685" s="2"/>
      <c r="AF685" s="2"/>
      <c r="AG685" s="2"/>
    </row>
    <row r="686" spans="1:33" ht="15" hidden="1" customHeight="1" x14ac:dyDescent="0.3">
      <c r="A686" s="2"/>
      <c r="B686" s="2"/>
      <c r="C686" s="169"/>
      <c r="D686" s="211"/>
      <c r="E686" s="169"/>
      <c r="F686" s="169"/>
      <c r="G686" s="169"/>
      <c r="H686" s="170"/>
      <c r="I686" s="170"/>
      <c r="J686" s="169"/>
      <c r="K686" s="169"/>
      <c r="L686" s="169"/>
      <c r="M686" s="169"/>
      <c r="N686" s="47"/>
      <c r="O686" s="47"/>
      <c r="P686" s="47"/>
      <c r="Q686" s="47"/>
      <c r="R686" s="47"/>
      <c r="S686" s="47"/>
      <c r="AA686" s="2"/>
      <c r="AB686" s="2"/>
      <c r="AC686" s="2"/>
      <c r="AD686" s="2"/>
      <c r="AE686" s="2"/>
      <c r="AF686" s="2"/>
      <c r="AG686" s="2"/>
    </row>
    <row r="687" spans="1:33" ht="15" hidden="1" customHeight="1" x14ac:dyDescent="0.3">
      <c r="A687" s="2"/>
      <c r="B687" s="2"/>
      <c r="C687" s="169"/>
      <c r="D687" s="211"/>
      <c r="E687" s="169"/>
      <c r="F687" s="169"/>
      <c r="G687" s="169"/>
      <c r="H687" s="170"/>
      <c r="I687" s="170"/>
      <c r="J687" s="169"/>
      <c r="K687" s="169"/>
      <c r="L687" s="169"/>
      <c r="M687" s="169"/>
      <c r="N687" s="47"/>
      <c r="O687" s="47"/>
      <c r="P687" s="47"/>
      <c r="Q687" s="47"/>
      <c r="R687" s="47"/>
      <c r="S687" s="47"/>
      <c r="AA687" s="2"/>
      <c r="AB687" s="2"/>
      <c r="AC687" s="2"/>
      <c r="AD687" s="2"/>
      <c r="AE687" s="2"/>
      <c r="AF687" s="2"/>
      <c r="AG687" s="2"/>
    </row>
    <row r="688" spans="1:33" ht="15" hidden="1" customHeight="1" x14ac:dyDescent="0.3">
      <c r="A688" s="2"/>
      <c r="B688" s="2"/>
      <c r="C688" s="169"/>
      <c r="D688" s="211"/>
      <c r="E688" s="169"/>
      <c r="F688" s="169"/>
      <c r="G688" s="169"/>
      <c r="H688" s="170"/>
      <c r="I688" s="170"/>
      <c r="J688" s="169"/>
      <c r="K688" s="169"/>
      <c r="L688" s="169"/>
      <c r="M688" s="169"/>
      <c r="N688" s="47"/>
      <c r="O688" s="47"/>
      <c r="P688" s="47"/>
      <c r="Q688" s="47"/>
      <c r="R688" s="47"/>
      <c r="S688" s="47"/>
      <c r="AA688" s="2"/>
      <c r="AB688" s="2"/>
      <c r="AC688" s="2"/>
      <c r="AD688" s="2"/>
      <c r="AE688" s="2"/>
      <c r="AF688" s="2"/>
      <c r="AG688" s="2"/>
    </row>
    <row r="689" spans="1:33" ht="15" hidden="1" customHeight="1" x14ac:dyDescent="0.3">
      <c r="A689" s="2"/>
      <c r="B689" s="2"/>
      <c r="C689" s="169"/>
      <c r="D689" s="211"/>
      <c r="E689" s="169"/>
      <c r="F689" s="169"/>
      <c r="G689" s="169"/>
      <c r="H689" s="170"/>
      <c r="I689" s="170"/>
      <c r="J689" s="169"/>
      <c r="K689" s="169"/>
      <c r="L689" s="169"/>
      <c r="M689" s="169"/>
      <c r="N689" s="47"/>
      <c r="O689" s="47"/>
      <c r="P689" s="47"/>
      <c r="Q689" s="47"/>
      <c r="R689" s="47"/>
      <c r="S689" s="47"/>
      <c r="AA689" s="2"/>
      <c r="AB689" s="2"/>
      <c r="AC689" s="2"/>
      <c r="AD689" s="2"/>
      <c r="AE689" s="2"/>
      <c r="AF689" s="2"/>
      <c r="AG689" s="2"/>
    </row>
    <row r="690" spans="1:33" ht="15" hidden="1" customHeight="1" x14ac:dyDescent="0.3">
      <c r="A690" s="2"/>
      <c r="B690" s="2"/>
      <c r="C690" s="169"/>
      <c r="D690" s="211"/>
      <c r="E690" s="169"/>
      <c r="F690" s="169"/>
      <c r="G690" s="169"/>
      <c r="H690" s="170"/>
      <c r="I690" s="170"/>
      <c r="J690" s="169"/>
      <c r="K690" s="169"/>
      <c r="L690" s="169"/>
      <c r="M690" s="169"/>
      <c r="N690" s="47"/>
      <c r="O690" s="47"/>
      <c r="P690" s="47"/>
      <c r="Q690" s="47"/>
      <c r="R690" s="47"/>
      <c r="S690" s="47"/>
      <c r="AA690" s="2"/>
      <c r="AB690" s="2"/>
      <c r="AC690" s="2"/>
      <c r="AD690" s="2"/>
      <c r="AE690" s="2"/>
      <c r="AF690" s="2"/>
      <c r="AG690" s="2"/>
    </row>
    <row r="691" spans="1:33" ht="15" hidden="1" customHeight="1" x14ac:dyDescent="0.3">
      <c r="A691" s="2"/>
      <c r="B691" s="2"/>
      <c r="C691" s="169"/>
      <c r="D691" s="211"/>
      <c r="E691" s="169"/>
      <c r="F691" s="169"/>
      <c r="G691" s="169"/>
      <c r="H691" s="170"/>
      <c r="I691" s="170"/>
      <c r="J691" s="169"/>
      <c r="K691" s="169"/>
      <c r="L691" s="169"/>
      <c r="M691" s="169"/>
      <c r="N691" s="47"/>
      <c r="O691" s="47"/>
      <c r="P691" s="47"/>
      <c r="Q691" s="47"/>
      <c r="R691" s="47"/>
      <c r="S691" s="47"/>
      <c r="AA691" s="2"/>
      <c r="AB691" s="2"/>
      <c r="AC691" s="2"/>
      <c r="AD691" s="2"/>
      <c r="AE691" s="2"/>
      <c r="AF691" s="2"/>
      <c r="AG691" s="2"/>
    </row>
    <row r="692" spans="1:33" ht="15" hidden="1" customHeight="1" x14ac:dyDescent="0.3">
      <c r="A692" s="2"/>
      <c r="B692" s="2"/>
      <c r="C692" s="169"/>
      <c r="D692" s="211"/>
      <c r="E692" s="169"/>
      <c r="F692" s="169"/>
      <c r="G692" s="169"/>
      <c r="H692" s="170"/>
      <c r="I692" s="170"/>
      <c r="J692" s="169"/>
      <c r="K692" s="169"/>
      <c r="L692" s="169"/>
      <c r="M692" s="169"/>
      <c r="N692" s="47"/>
      <c r="O692" s="47"/>
      <c r="P692" s="47"/>
      <c r="Q692" s="47"/>
      <c r="R692" s="47"/>
      <c r="S692" s="47"/>
      <c r="AA692" s="2"/>
      <c r="AB692" s="2"/>
      <c r="AC692" s="2"/>
      <c r="AD692" s="2"/>
      <c r="AE692" s="2"/>
      <c r="AF692" s="2"/>
      <c r="AG692" s="2"/>
    </row>
    <row r="693" spans="1:33" ht="15" hidden="1" customHeight="1" x14ac:dyDescent="0.3">
      <c r="A693" s="2"/>
      <c r="B693" s="2"/>
      <c r="C693" s="169"/>
      <c r="D693" s="211"/>
      <c r="E693" s="169"/>
      <c r="F693" s="169"/>
      <c r="G693" s="169"/>
      <c r="H693" s="170"/>
      <c r="I693" s="170"/>
      <c r="J693" s="169"/>
      <c r="K693" s="169"/>
      <c r="L693" s="169"/>
      <c r="M693" s="169"/>
      <c r="N693" s="47"/>
      <c r="O693" s="47"/>
      <c r="P693" s="47"/>
      <c r="Q693" s="47"/>
      <c r="R693" s="47"/>
      <c r="S693" s="47"/>
      <c r="AA693" s="2"/>
      <c r="AB693" s="2"/>
      <c r="AC693" s="2"/>
      <c r="AD693" s="2"/>
      <c r="AE693" s="2"/>
      <c r="AF693" s="2"/>
      <c r="AG693" s="2"/>
    </row>
    <row r="694" spans="1:33" ht="15" hidden="1" customHeight="1" x14ac:dyDescent="0.3">
      <c r="A694" s="2"/>
      <c r="B694" s="2"/>
      <c r="C694" s="169"/>
      <c r="D694" s="211"/>
      <c r="E694" s="169"/>
      <c r="F694" s="169"/>
      <c r="G694" s="169"/>
      <c r="H694" s="170"/>
      <c r="I694" s="170"/>
      <c r="J694" s="169"/>
      <c r="K694" s="169"/>
      <c r="L694" s="169"/>
      <c r="M694" s="169"/>
      <c r="N694" s="47"/>
      <c r="O694" s="47"/>
      <c r="P694" s="47"/>
      <c r="Q694" s="47"/>
      <c r="R694" s="47"/>
      <c r="S694" s="47"/>
      <c r="AA694" s="2"/>
      <c r="AB694" s="2"/>
      <c r="AC694" s="2"/>
      <c r="AD694" s="2"/>
      <c r="AE694" s="2"/>
      <c r="AF694" s="2"/>
      <c r="AG694" s="2"/>
    </row>
    <row r="695" spans="1:33" ht="15" hidden="1" customHeight="1" x14ac:dyDescent="0.3">
      <c r="A695" s="2"/>
      <c r="B695" s="2"/>
      <c r="C695" s="169"/>
      <c r="D695" s="211"/>
      <c r="E695" s="169"/>
      <c r="F695" s="169"/>
      <c r="G695" s="169"/>
      <c r="H695" s="170"/>
      <c r="I695" s="170"/>
      <c r="J695" s="169"/>
      <c r="K695" s="169"/>
      <c r="L695" s="169"/>
      <c r="M695" s="169"/>
      <c r="N695" s="47"/>
      <c r="O695" s="47"/>
      <c r="P695" s="47"/>
      <c r="Q695" s="47"/>
      <c r="R695" s="47"/>
      <c r="S695" s="47"/>
      <c r="AA695" s="2"/>
      <c r="AB695" s="2"/>
      <c r="AC695" s="2"/>
      <c r="AD695" s="2"/>
      <c r="AE695" s="2"/>
      <c r="AF695" s="2"/>
      <c r="AG695" s="2"/>
    </row>
    <row r="696" spans="1:33" ht="15" hidden="1" customHeight="1" x14ac:dyDescent="0.3">
      <c r="A696" s="2"/>
      <c r="B696" s="2"/>
      <c r="C696" s="169"/>
      <c r="D696" s="211"/>
      <c r="E696" s="169"/>
      <c r="F696" s="169"/>
      <c r="G696" s="169"/>
      <c r="H696" s="170"/>
      <c r="I696" s="170"/>
      <c r="J696" s="169"/>
      <c r="K696" s="169"/>
      <c r="L696" s="169"/>
      <c r="M696" s="169"/>
      <c r="N696" s="47"/>
      <c r="O696" s="47"/>
      <c r="P696" s="47"/>
      <c r="Q696" s="47"/>
      <c r="R696" s="47"/>
      <c r="S696" s="47"/>
      <c r="AA696" s="2"/>
      <c r="AB696" s="2"/>
      <c r="AC696" s="2"/>
      <c r="AD696" s="2"/>
      <c r="AE696" s="2"/>
      <c r="AF696" s="2"/>
      <c r="AG696" s="2"/>
    </row>
    <row r="697" spans="1:33" ht="15" hidden="1" customHeight="1" x14ac:dyDescent="0.3">
      <c r="A697" s="2"/>
      <c r="B697" s="2"/>
      <c r="C697" s="169"/>
      <c r="D697" s="211"/>
      <c r="E697" s="169"/>
      <c r="F697" s="169"/>
      <c r="G697" s="169"/>
      <c r="H697" s="170"/>
      <c r="I697" s="170"/>
      <c r="J697" s="169"/>
      <c r="K697" s="169"/>
      <c r="L697" s="169"/>
      <c r="M697" s="169"/>
      <c r="N697" s="47"/>
      <c r="O697" s="47"/>
      <c r="P697" s="47"/>
      <c r="Q697" s="47"/>
      <c r="R697" s="47"/>
      <c r="S697" s="47"/>
      <c r="AA697" s="2"/>
      <c r="AB697" s="2"/>
      <c r="AC697" s="2"/>
      <c r="AD697" s="2"/>
      <c r="AE697" s="2"/>
      <c r="AF697" s="2"/>
      <c r="AG697" s="2"/>
    </row>
    <row r="698" spans="1:33" ht="15" hidden="1" customHeight="1" x14ac:dyDescent="0.3">
      <c r="A698" s="2"/>
      <c r="B698" s="2"/>
      <c r="C698" s="169"/>
      <c r="D698" s="211"/>
      <c r="E698" s="169"/>
      <c r="F698" s="169"/>
      <c r="G698" s="169"/>
      <c r="H698" s="170"/>
      <c r="I698" s="170"/>
      <c r="J698" s="169"/>
      <c r="K698" s="169"/>
      <c r="L698" s="169"/>
      <c r="M698" s="169"/>
      <c r="N698" s="47"/>
      <c r="O698" s="47"/>
      <c r="P698" s="47"/>
      <c r="Q698" s="47"/>
      <c r="R698" s="47"/>
      <c r="S698" s="47"/>
      <c r="AA698" s="2"/>
      <c r="AB698" s="2"/>
      <c r="AC698" s="2"/>
      <c r="AD698" s="2"/>
      <c r="AE698" s="2"/>
      <c r="AF698" s="2"/>
      <c r="AG698" s="2"/>
    </row>
    <row r="699" spans="1:33" ht="15" hidden="1" customHeight="1" x14ac:dyDescent="0.3">
      <c r="A699" s="2"/>
      <c r="B699" s="2"/>
      <c r="C699" s="169"/>
      <c r="D699" s="211"/>
      <c r="E699" s="169"/>
      <c r="F699" s="169"/>
      <c r="G699" s="169"/>
      <c r="H699" s="170"/>
      <c r="I699" s="170"/>
      <c r="J699" s="169"/>
      <c r="K699" s="169"/>
      <c r="L699" s="169"/>
      <c r="M699" s="169"/>
      <c r="N699" s="47"/>
      <c r="O699" s="47"/>
      <c r="P699" s="47"/>
      <c r="Q699" s="47"/>
      <c r="R699" s="47"/>
      <c r="S699" s="47"/>
      <c r="AA699" s="2"/>
      <c r="AB699" s="2"/>
      <c r="AC699" s="2"/>
      <c r="AD699" s="2"/>
      <c r="AE699" s="2"/>
      <c r="AF699" s="2"/>
      <c r="AG699" s="2"/>
    </row>
    <row r="700" spans="1:33" ht="15" hidden="1" customHeight="1" x14ac:dyDescent="0.3">
      <c r="A700" s="2"/>
      <c r="B700" s="2"/>
      <c r="C700" s="169"/>
      <c r="D700" s="211"/>
      <c r="E700" s="169"/>
      <c r="F700" s="169"/>
      <c r="G700" s="169"/>
      <c r="H700" s="170"/>
      <c r="I700" s="170"/>
      <c r="J700" s="169"/>
      <c r="K700" s="169"/>
      <c r="L700" s="169"/>
      <c r="M700" s="169"/>
      <c r="N700" s="47"/>
      <c r="O700" s="47"/>
      <c r="P700" s="47"/>
      <c r="Q700" s="47"/>
      <c r="R700" s="47"/>
      <c r="S700" s="47"/>
      <c r="AA700" s="2"/>
      <c r="AB700" s="2"/>
      <c r="AC700" s="2"/>
      <c r="AD700" s="2"/>
      <c r="AE700" s="2"/>
      <c r="AF700" s="2"/>
      <c r="AG700" s="2"/>
    </row>
    <row r="701" spans="1:33" ht="15" hidden="1" customHeight="1" x14ac:dyDescent="0.3">
      <c r="A701" s="2"/>
      <c r="B701" s="2"/>
      <c r="C701" s="169"/>
      <c r="D701" s="211"/>
      <c r="E701" s="169"/>
      <c r="F701" s="169"/>
      <c r="G701" s="169"/>
      <c r="H701" s="170"/>
      <c r="I701" s="170"/>
      <c r="J701" s="169"/>
      <c r="K701" s="169"/>
      <c r="L701" s="169"/>
      <c r="M701" s="169"/>
      <c r="N701" s="47"/>
      <c r="O701" s="47"/>
      <c r="P701" s="47"/>
      <c r="Q701" s="47"/>
      <c r="R701" s="47"/>
      <c r="S701" s="47"/>
      <c r="AA701" s="2"/>
      <c r="AB701" s="2"/>
      <c r="AC701" s="2"/>
      <c r="AD701" s="2"/>
      <c r="AE701" s="2"/>
      <c r="AF701" s="2"/>
      <c r="AG701" s="2"/>
    </row>
    <row r="702" spans="1:33" ht="15" hidden="1" customHeight="1" x14ac:dyDescent="0.3">
      <c r="A702" s="2"/>
      <c r="B702" s="2"/>
      <c r="C702" s="169"/>
      <c r="D702" s="211"/>
      <c r="E702" s="169"/>
      <c r="F702" s="169"/>
      <c r="G702" s="169"/>
      <c r="H702" s="170"/>
      <c r="I702" s="170"/>
      <c r="J702" s="169"/>
      <c r="K702" s="169"/>
      <c r="L702" s="169"/>
      <c r="M702" s="169"/>
      <c r="N702" s="47"/>
      <c r="O702" s="47"/>
      <c r="P702" s="47"/>
      <c r="Q702" s="47"/>
      <c r="R702" s="47"/>
      <c r="S702" s="47"/>
      <c r="AA702" s="2"/>
      <c r="AB702" s="2"/>
      <c r="AC702" s="2"/>
      <c r="AD702" s="2"/>
      <c r="AE702" s="2"/>
      <c r="AF702" s="2"/>
      <c r="AG702" s="2"/>
    </row>
    <row r="703" spans="1:33" ht="15" hidden="1" customHeight="1" x14ac:dyDescent="0.3">
      <c r="A703" s="2"/>
      <c r="B703" s="2"/>
      <c r="C703" s="169"/>
      <c r="D703" s="211"/>
      <c r="E703" s="169"/>
      <c r="F703" s="169"/>
      <c r="G703" s="169"/>
      <c r="H703" s="170"/>
      <c r="I703" s="170"/>
      <c r="J703" s="169"/>
      <c r="K703" s="169"/>
      <c r="L703" s="169"/>
      <c r="M703" s="169"/>
      <c r="N703" s="47"/>
      <c r="O703" s="47"/>
      <c r="P703" s="47"/>
      <c r="Q703" s="47"/>
      <c r="R703" s="47"/>
      <c r="S703" s="47"/>
      <c r="AA703" s="2"/>
      <c r="AB703" s="2"/>
      <c r="AC703" s="2"/>
      <c r="AD703" s="2"/>
      <c r="AE703" s="2"/>
      <c r="AF703" s="2"/>
      <c r="AG703" s="2"/>
    </row>
    <row r="704" spans="1:33" ht="15" hidden="1" customHeight="1" x14ac:dyDescent="0.3">
      <c r="A704" s="2"/>
      <c r="B704" s="2"/>
      <c r="C704" s="169"/>
      <c r="D704" s="211"/>
      <c r="E704" s="169"/>
      <c r="F704" s="169"/>
      <c r="G704" s="169"/>
      <c r="H704" s="170"/>
      <c r="I704" s="170"/>
      <c r="J704" s="169"/>
      <c r="K704" s="169"/>
      <c r="L704" s="169"/>
      <c r="M704" s="169"/>
      <c r="N704" s="47"/>
      <c r="O704" s="47"/>
      <c r="P704" s="47"/>
      <c r="Q704" s="47"/>
      <c r="R704" s="47"/>
      <c r="S704" s="47"/>
      <c r="AA704" s="2"/>
      <c r="AB704" s="2"/>
      <c r="AC704" s="2"/>
      <c r="AD704" s="2"/>
      <c r="AE704" s="2"/>
      <c r="AF704" s="2"/>
      <c r="AG704" s="2"/>
    </row>
    <row r="705" spans="1:33" ht="15" hidden="1" customHeight="1" x14ac:dyDescent="0.3">
      <c r="A705" s="2"/>
      <c r="B705" s="2"/>
      <c r="C705" s="169"/>
      <c r="D705" s="211"/>
      <c r="E705" s="169"/>
      <c r="F705" s="169"/>
      <c r="G705" s="169"/>
      <c r="H705" s="170"/>
      <c r="I705" s="170"/>
      <c r="J705" s="169"/>
      <c r="K705" s="169"/>
      <c r="L705" s="169"/>
      <c r="M705" s="169"/>
      <c r="N705" s="47"/>
      <c r="O705" s="47"/>
      <c r="P705" s="47"/>
      <c r="Q705" s="47"/>
      <c r="R705" s="47"/>
      <c r="S705" s="47"/>
      <c r="AA705" s="2"/>
      <c r="AB705" s="2"/>
      <c r="AC705" s="2"/>
      <c r="AD705" s="2"/>
      <c r="AE705" s="2"/>
      <c r="AF705" s="2"/>
      <c r="AG705" s="2"/>
    </row>
    <row r="706" spans="1:33" ht="15" hidden="1" customHeight="1" x14ac:dyDescent="0.3">
      <c r="A706" s="2"/>
      <c r="B706" s="2"/>
      <c r="C706" s="169"/>
      <c r="D706" s="211"/>
      <c r="E706" s="169"/>
      <c r="F706" s="169"/>
      <c r="G706" s="169"/>
      <c r="H706" s="170"/>
      <c r="I706" s="170"/>
      <c r="J706" s="169"/>
      <c r="K706" s="169"/>
      <c r="L706" s="169"/>
      <c r="M706" s="169"/>
      <c r="N706" s="47"/>
      <c r="O706" s="47"/>
      <c r="P706" s="47"/>
      <c r="Q706" s="47"/>
      <c r="R706" s="47"/>
      <c r="S706" s="47"/>
      <c r="AA706" s="2"/>
      <c r="AB706" s="2"/>
      <c r="AC706" s="2"/>
      <c r="AD706" s="2"/>
      <c r="AE706" s="2"/>
      <c r="AF706" s="2"/>
      <c r="AG706" s="2"/>
    </row>
    <row r="707" spans="1:33" ht="15" hidden="1" customHeight="1" x14ac:dyDescent="0.3">
      <c r="A707" s="2"/>
      <c r="B707" s="2"/>
      <c r="C707" s="169"/>
      <c r="D707" s="211"/>
      <c r="E707" s="169"/>
      <c r="F707" s="169"/>
      <c r="G707" s="169"/>
      <c r="H707" s="170"/>
      <c r="I707" s="170"/>
      <c r="J707" s="169"/>
      <c r="K707" s="169"/>
      <c r="L707" s="169"/>
      <c r="M707" s="169"/>
      <c r="N707" s="47"/>
      <c r="O707" s="47"/>
      <c r="P707" s="47"/>
      <c r="Q707" s="47"/>
      <c r="R707" s="47"/>
      <c r="S707" s="47"/>
      <c r="AA707" s="2"/>
      <c r="AB707" s="2"/>
      <c r="AC707" s="2"/>
      <c r="AD707" s="2"/>
      <c r="AE707" s="2"/>
      <c r="AF707" s="2"/>
      <c r="AG707" s="2"/>
    </row>
    <row r="708" spans="1:33" ht="15" hidden="1" customHeight="1" x14ac:dyDescent="0.3">
      <c r="A708" s="2"/>
      <c r="B708" s="2"/>
      <c r="C708" s="169"/>
      <c r="D708" s="211"/>
      <c r="E708" s="169"/>
      <c r="F708" s="169"/>
      <c r="G708" s="169"/>
      <c r="H708" s="170"/>
      <c r="I708" s="170"/>
      <c r="J708" s="169"/>
      <c r="K708" s="169"/>
      <c r="L708" s="169"/>
      <c r="M708" s="169"/>
      <c r="N708" s="47"/>
      <c r="O708" s="47"/>
      <c r="P708" s="47"/>
      <c r="Q708" s="47"/>
      <c r="R708" s="47"/>
      <c r="S708" s="47"/>
      <c r="AA708" s="2"/>
      <c r="AB708" s="2"/>
      <c r="AC708" s="2"/>
      <c r="AD708" s="2"/>
      <c r="AE708" s="2"/>
      <c r="AF708" s="2"/>
      <c r="AG708" s="2"/>
    </row>
    <row r="709" spans="1:33" ht="15" hidden="1" customHeight="1" x14ac:dyDescent="0.3">
      <c r="A709" s="2"/>
      <c r="B709" s="2"/>
      <c r="C709" s="169"/>
      <c r="D709" s="211"/>
      <c r="E709" s="169"/>
      <c r="F709" s="169"/>
      <c r="G709" s="169"/>
      <c r="H709" s="170"/>
      <c r="I709" s="170"/>
      <c r="J709" s="169"/>
      <c r="K709" s="169"/>
      <c r="L709" s="169"/>
      <c r="M709" s="169"/>
      <c r="N709" s="47"/>
      <c r="O709" s="47"/>
      <c r="P709" s="47"/>
      <c r="Q709" s="47"/>
      <c r="R709" s="47"/>
      <c r="S709" s="47"/>
      <c r="AA709" s="2"/>
      <c r="AB709" s="2"/>
      <c r="AC709" s="2"/>
      <c r="AD709" s="2"/>
      <c r="AE709" s="2"/>
      <c r="AF709" s="2"/>
      <c r="AG709" s="2"/>
    </row>
    <row r="710" spans="1:33" ht="15" hidden="1" customHeight="1" x14ac:dyDescent="0.3">
      <c r="A710" s="2"/>
      <c r="B710" s="2"/>
      <c r="C710" s="169"/>
      <c r="D710" s="211"/>
      <c r="E710" s="169"/>
      <c r="F710" s="169"/>
      <c r="G710" s="169"/>
      <c r="H710" s="170"/>
      <c r="I710" s="170"/>
      <c r="J710" s="169"/>
      <c r="K710" s="169"/>
      <c r="L710" s="169"/>
      <c r="M710" s="169"/>
      <c r="N710" s="47"/>
      <c r="O710" s="47"/>
      <c r="P710" s="47"/>
      <c r="Q710" s="47"/>
      <c r="R710" s="47"/>
      <c r="S710" s="47"/>
      <c r="AA710" s="2"/>
      <c r="AB710" s="2"/>
      <c r="AC710" s="2"/>
      <c r="AD710" s="2"/>
      <c r="AE710" s="2"/>
      <c r="AF710" s="2"/>
      <c r="AG710" s="2"/>
    </row>
    <row r="711" spans="1:33" ht="15" hidden="1" customHeight="1" x14ac:dyDescent="0.3">
      <c r="A711" s="2"/>
      <c r="B711" s="2"/>
      <c r="C711" s="169"/>
      <c r="D711" s="211"/>
      <c r="E711" s="169"/>
      <c r="F711" s="169"/>
      <c r="G711" s="169"/>
      <c r="H711" s="170"/>
      <c r="I711" s="170"/>
      <c r="J711" s="169"/>
      <c r="K711" s="169"/>
      <c r="L711" s="169"/>
      <c r="M711" s="169"/>
      <c r="N711" s="47"/>
      <c r="O711" s="47"/>
      <c r="P711" s="47"/>
      <c r="Q711" s="47"/>
      <c r="R711" s="47"/>
      <c r="S711" s="47"/>
      <c r="AA711" s="2"/>
      <c r="AB711" s="2"/>
      <c r="AC711" s="2"/>
      <c r="AD711" s="2"/>
      <c r="AE711" s="2"/>
      <c r="AF711" s="2"/>
      <c r="AG711" s="2"/>
    </row>
    <row r="712" spans="1:33" ht="15" hidden="1" customHeight="1" x14ac:dyDescent="0.3">
      <c r="A712" s="2"/>
      <c r="B712" s="2"/>
      <c r="C712" s="169"/>
      <c r="D712" s="211"/>
      <c r="E712" s="169"/>
      <c r="F712" s="169"/>
      <c r="G712" s="169"/>
      <c r="H712" s="170"/>
      <c r="I712" s="170"/>
      <c r="J712" s="169"/>
      <c r="K712" s="169"/>
      <c r="L712" s="169"/>
      <c r="M712" s="169"/>
      <c r="N712" s="47"/>
      <c r="O712" s="47"/>
      <c r="P712" s="47"/>
      <c r="Q712" s="47"/>
      <c r="R712" s="47"/>
      <c r="S712" s="47"/>
      <c r="AA712" s="2"/>
      <c r="AB712" s="2"/>
      <c r="AC712" s="2"/>
      <c r="AD712" s="2"/>
      <c r="AE712" s="2"/>
      <c r="AF712" s="2"/>
      <c r="AG712" s="2"/>
    </row>
    <row r="713" spans="1:33" ht="15" hidden="1" customHeight="1" x14ac:dyDescent="0.3">
      <c r="A713" s="2"/>
      <c r="B713" s="2"/>
      <c r="C713" s="169"/>
      <c r="D713" s="211"/>
      <c r="E713" s="169"/>
      <c r="F713" s="169"/>
      <c r="G713" s="169"/>
      <c r="H713" s="170"/>
      <c r="I713" s="170"/>
      <c r="J713" s="169"/>
      <c r="K713" s="169"/>
      <c r="L713" s="169"/>
      <c r="M713" s="169"/>
      <c r="N713" s="47"/>
      <c r="O713" s="47"/>
      <c r="P713" s="47"/>
      <c r="Q713" s="47"/>
      <c r="R713" s="47"/>
      <c r="S713" s="47"/>
      <c r="AA713" s="2"/>
      <c r="AB713" s="2"/>
      <c r="AC713" s="2"/>
      <c r="AD713" s="2"/>
      <c r="AE713" s="2"/>
      <c r="AF713" s="2"/>
      <c r="AG713" s="2"/>
    </row>
    <row r="714" spans="1:33" ht="15" hidden="1" customHeight="1" x14ac:dyDescent="0.3">
      <c r="A714" s="2"/>
      <c r="B714" s="2"/>
      <c r="C714" s="169"/>
      <c r="D714" s="211"/>
      <c r="E714" s="169"/>
      <c r="F714" s="169"/>
      <c r="G714" s="169"/>
      <c r="H714" s="170"/>
      <c r="I714" s="170"/>
      <c r="J714" s="169"/>
      <c r="K714" s="169"/>
      <c r="L714" s="169"/>
      <c r="M714" s="169"/>
      <c r="N714" s="47"/>
      <c r="O714" s="47"/>
      <c r="P714" s="47"/>
      <c r="Q714" s="47"/>
      <c r="R714" s="47"/>
      <c r="S714" s="47"/>
      <c r="AA714" s="2"/>
      <c r="AB714" s="2"/>
      <c r="AC714" s="2"/>
      <c r="AD714" s="2"/>
      <c r="AE714" s="2"/>
      <c r="AF714" s="2"/>
      <c r="AG714" s="2"/>
    </row>
    <row r="715" spans="1:33" ht="15" hidden="1" customHeight="1" x14ac:dyDescent="0.3">
      <c r="A715" s="2"/>
      <c r="B715" s="2"/>
      <c r="C715" s="169"/>
      <c r="D715" s="211"/>
      <c r="E715" s="169"/>
      <c r="F715" s="169"/>
      <c r="G715" s="169"/>
      <c r="H715" s="170"/>
      <c r="I715" s="170"/>
      <c r="J715" s="169"/>
      <c r="K715" s="169"/>
      <c r="L715" s="169"/>
      <c r="M715" s="169"/>
      <c r="N715" s="47"/>
      <c r="O715" s="47"/>
      <c r="P715" s="47"/>
      <c r="Q715" s="47"/>
      <c r="R715" s="47"/>
      <c r="S715" s="47"/>
      <c r="AA715" s="2"/>
      <c r="AB715" s="2"/>
      <c r="AC715" s="2"/>
      <c r="AD715" s="2"/>
      <c r="AE715" s="2"/>
      <c r="AF715" s="2"/>
      <c r="AG715" s="2"/>
    </row>
    <row r="716" spans="1:33" ht="15" hidden="1" customHeight="1" x14ac:dyDescent="0.3">
      <c r="A716" s="2"/>
      <c r="B716" s="2"/>
      <c r="C716" s="169"/>
      <c r="D716" s="211"/>
      <c r="E716" s="169"/>
      <c r="F716" s="169"/>
      <c r="G716" s="169"/>
      <c r="H716" s="170"/>
      <c r="I716" s="170"/>
      <c r="J716" s="169"/>
      <c r="K716" s="169"/>
      <c r="L716" s="169"/>
      <c r="M716" s="169"/>
      <c r="N716" s="47"/>
      <c r="O716" s="47"/>
      <c r="P716" s="47"/>
      <c r="Q716" s="47"/>
      <c r="R716" s="47"/>
      <c r="S716" s="47"/>
      <c r="AA716" s="2"/>
      <c r="AB716" s="2"/>
      <c r="AC716" s="2"/>
      <c r="AD716" s="2"/>
      <c r="AE716" s="2"/>
      <c r="AF716" s="2"/>
      <c r="AG716" s="2"/>
    </row>
    <row r="717" spans="1:33" ht="15" hidden="1" customHeight="1" x14ac:dyDescent="0.3">
      <c r="A717" s="2"/>
      <c r="B717" s="2"/>
      <c r="C717" s="169"/>
      <c r="D717" s="211"/>
      <c r="E717" s="169"/>
      <c r="F717" s="169"/>
      <c r="G717" s="169"/>
      <c r="H717" s="170"/>
      <c r="I717" s="170"/>
      <c r="J717" s="169"/>
      <c r="K717" s="169"/>
      <c r="L717" s="169"/>
      <c r="M717" s="169"/>
      <c r="N717" s="47"/>
      <c r="O717" s="47"/>
      <c r="P717" s="47"/>
      <c r="Q717" s="47"/>
      <c r="R717" s="47"/>
      <c r="S717" s="47"/>
      <c r="AA717" s="2"/>
      <c r="AB717" s="2"/>
      <c r="AC717" s="2"/>
      <c r="AD717" s="2"/>
      <c r="AE717" s="2"/>
      <c r="AF717" s="2"/>
      <c r="AG717" s="2"/>
    </row>
    <row r="718" spans="1:33" ht="15" hidden="1" customHeight="1" x14ac:dyDescent="0.3">
      <c r="A718" s="2"/>
      <c r="B718" s="2"/>
      <c r="C718" s="169"/>
      <c r="D718" s="211"/>
      <c r="E718" s="169"/>
      <c r="F718" s="169"/>
      <c r="G718" s="169"/>
      <c r="H718" s="170"/>
      <c r="I718" s="170"/>
      <c r="J718" s="169"/>
      <c r="K718" s="169"/>
      <c r="L718" s="169"/>
      <c r="M718" s="169"/>
      <c r="N718" s="47"/>
      <c r="O718" s="47"/>
      <c r="P718" s="47"/>
      <c r="Q718" s="47"/>
      <c r="R718" s="47"/>
      <c r="S718" s="47"/>
      <c r="AA718" s="2"/>
      <c r="AB718" s="2"/>
      <c r="AC718" s="2"/>
      <c r="AD718" s="2"/>
      <c r="AE718" s="2"/>
      <c r="AF718" s="2"/>
      <c r="AG718" s="2"/>
    </row>
    <row r="719" spans="1:33" ht="15" hidden="1" customHeight="1" x14ac:dyDescent="0.3">
      <c r="A719" s="2"/>
      <c r="B719" s="2"/>
      <c r="C719" s="169"/>
      <c r="D719" s="211"/>
      <c r="E719" s="169"/>
      <c r="F719" s="169"/>
      <c r="G719" s="169"/>
      <c r="H719" s="170"/>
      <c r="I719" s="170"/>
      <c r="J719" s="169"/>
      <c r="K719" s="169"/>
      <c r="L719" s="169"/>
      <c r="M719" s="169"/>
      <c r="N719" s="47"/>
      <c r="O719" s="47"/>
      <c r="P719" s="47"/>
      <c r="Q719" s="47"/>
      <c r="R719" s="47"/>
      <c r="S719" s="47"/>
      <c r="AA719" s="2"/>
      <c r="AB719" s="2"/>
      <c r="AC719" s="2"/>
      <c r="AD719" s="2"/>
      <c r="AE719" s="2"/>
      <c r="AF719" s="2"/>
      <c r="AG719" s="2"/>
    </row>
    <row r="720" spans="1:33" ht="15" hidden="1" customHeight="1" x14ac:dyDescent="0.3">
      <c r="A720" s="2"/>
      <c r="B720" s="2"/>
      <c r="C720" s="169"/>
      <c r="D720" s="211"/>
      <c r="E720" s="169"/>
      <c r="F720" s="169"/>
      <c r="G720" s="169"/>
      <c r="H720" s="170"/>
      <c r="I720" s="170"/>
      <c r="J720" s="169"/>
      <c r="K720" s="169"/>
      <c r="L720" s="169"/>
      <c r="M720" s="169"/>
      <c r="N720" s="47"/>
      <c r="O720" s="47"/>
      <c r="P720" s="47"/>
      <c r="Q720" s="47"/>
      <c r="R720" s="47"/>
      <c r="S720" s="47"/>
      <c r="AA720" s="2"/>
      <c r="AB720" s="2"/>
      <c r="AC720" s="2"/>
      <c r="AD720" s="2"/>
      <c r="AE720" s="2"/>
      <c r="AF720" s="2"/>
      <c r="AG720" s="2"/>
    </row>
    <row r="721" spans="1:33" ht="15" hidden="1" customHeight="1" x14ac:dyDescent="0.3">
      <c r="A721" s="2"/>
      <c r="B721" s="2"/>
      <c r="C721" s="169"/>
      <c r="D721" s="211"/>
      <c r="E721" s="169"/>
      <c r="F721" s="169"/>
      <c r="G721" s="169"/>
      <c r="H721" s="170"/>
      <c r="I721" s="170"/>
      <c r="J721" s="169"/>
      <c r="K721" s="169"/>
      <c r="L721" s="169"/>
      <c r="M721" s="169"/>
      <c r="N721" s="47"/>
      <c r="O721" s="47"/>
      <c r="P721" s="47"/>
      <c r="Q721" s="47"/>
      <c r="R721" s="47"/>
      <c r="S721" s="47"/>
      <c r="AA721" s="2"/>
      <c r="AB721" s="2"/>
      <c r="AC721" s="2"/>
      <c r="AD721" s="2"/>
      <c r="AE721" s="2"/>
      <c r="AF721" s="2"/>
      <c r="AG721" s="2"/>
    </row>
    <row r="722" spans="1:33" ht="15" hidden="1" customHeight="1" x14ac:dyDescent="0.3">
      <c r="A722" s="2"/>
      <c r="B722" s="2"/>
      <c r="C722" s="169"/>
      <c r="D722" s="211"/>
      <c r="E722" s="169"/>
      <c r="F722" s="169"/>
      <c r="G722" s="169"/>
      <c r="H722" s="170"/>
      <c r="I722" s="170"/>
      <c r="J722" s="169"/>
      <c r="K722" s="169"/>
      <c r="L722" s="169"/>
      <c r="M722" s="169"/>
      <c r="N722" s="47"/>
      <c r="O722" s="47"/>
      <c r="P722" s="47"/>
      <c r="Q722" s="47"/>
      <c r="R722" s="47"/>
      <c r="S722" s="47"/>
      <c r="AA722" s="2"/>
      <c r="AB722" s="2"/>
      <c r="AC722" s="2"/>
      <c r="AD722" s="2"/>
      <c r="AE722" s="2"/>
      <c r="AF722" s="2"/>
      <c r="AG722" s="2"/>
    </row>
    <row r="723" spans="1:33" ht="15" hidden="1" customHeight="1" x14ac:dyDescent="0.3">
      <c r="A723" s="2"/>
      <c r="B723" s="2"/>
      <c r="C723" s="169"/>
      <c r="D723" s="211"/>
      <c r="E723" s="169"/>
      <c r="F723" s="169"/>
      <c r="G723" s="169"/>
      <c r="H723" s="170"/>
      <c r="I723" s="170"/>
      <c r="J723" s="169"/>
      <c r="K723" s="169"/>
      <c r="L723" s="169"/>
      <c r="M723" s="169"/>
      <c r="N723" s="47"/>
      <c r="O723" s="47"/>
      <c r="P723" s="47"/>
      <c r="Q723" s="47"/>
      <c r="R723" s="47"/>
      <c r="S723" s="47"/>
      <c r="AA723" s="2"/>
      <c r="AB723" s="2"/>
      <c r="AC723" s="2"/>
      <c r="AD723" s="2"/>
      <c r="AE723" s="2"/>
      <c r="AF723" s="2"/>
      <c r="AG723" s="2"/>
    </row>
    <row r="724" spans="1:33" ht="15" hidden="1" customHeight="1" x14ac:dyDescent="0.3">
      <c r="A724" s="2"/>
      <c r="B724" s="2"/>
      <c r="C724" s="169"/>
      <c r="D724" s="211"/>
      <c r="E724" s="169"/>
      <c r="F724" s="169"/>
      <c r="G724" s="169"/>
      <c r="H724" s="170"/>
      <c r="I724" s="170"/>
      <c r="J724" s="169"/>
      <c r="K724" s="169"/>
      <c r="L724" s="169"/>
      <c r="M724" s="169"/>
      <c r="N724" s="47"/>
      <c r="O724" s="47"/>
      <c r="P724" s="47"/>
      <c r="Q724" s="47"/>
      <c r="R724" s="47"/>
      <c r="S724" s="47"/>
      <c r="AA724" s="2"/>
      <c r="AB724" s="2"/>
      <c r="AC724" s="2"/>
      <c r="AD724" s="2"/>
      <c r="AE724" s="2"/>
      <c r="AF724" s="2"/>
      <c r="AG724" s="2"/>
    </row>
    <row r="725" spans="1:33" ht="15" hidden="1" customHeight="1" x14ac:dyDescent="0.3">
      <c r="A725" s="2"/>
      <c r="B725" s="2"/>
      <c r="C725" s="169"/>
      <c r="D725" s="211"/>
      <c r="E725" s="169"/>
      <c r="F725" s="169"/>
      <c r="G725" s="169"/>
      <c r="H725" s="170"/>
      <c r="I725" s="170"/>
      <c r="J725" s="169"/>
      <c r="K725" s="169"/>
      <c r="L725" s="169"/>
      <c r="M725" s="169"/>
      <c r="N725" s="47"/>
      <c r="O725" s="47"/>
      <c r="P725" s="47"/>
      <c r="Q725" s="47"/>
      <c r="R725" s="47"/>
      <c r="S725" s="47"/>
      <c r="AA725" s="2"/>
      <c r="AB725" s="2"/>
      <c r="AC725" s="2"/>
      <c r="AD725" s="2"/>
      <c r="AE725" s="2"/>
      <c r="AF725" s="2"/>
      <c r="AG725" s="2"/>
    </row>
    <row r="726" spans="1:33" ht="15" hidden="1" customHeight="1" x14ac:dyDescent="0.3">
      <c r="A726" s="2"/>
      <c r="B726" s="2"/>
      <c r="C726" s="169"/>
      <c r="D726" s="211"/>
      <c r="E726" s="169"/>
      <c r="F726" s="169"/>
      <c r="G726" s="169"/>
      <c r="H726" s="170"/>
      <c r="I726" s="170"/>
      <c r="J726" s="169"/>
      <c r="K726" s="169"/>
      <c r="L726" s="169"/>
      <c r="M726" s="169"/>
      <c r="N726" s="47"/>
      <c r="O726" s="47"/>
      <c r="P726" s="47"/>
      <c r="Q726" s="47"/>
      <c r="R726" s="47"/>
      <c r="S726" s="47"/>
      <c r="AA726" s="2"/>
      <c r="AB726" s="2"/>
      <c r="AC726" s="2"/>
      <c r="AD726" s="2"/>
      <c r="AE726" s="2"/>
      <c r="AF726" s="2"/>
      <c r="AG726" s="2"/>
    </row>
    <row r="727" spans="1:33" ht="15" hidden="1" customHeight="1" x14ac:dyDescent="0.3">
      <c r="A727" s="2"/>
      <c r="B727" s="2"/>
      <c r="C727" s="169"/>
      <c r="D727" s="211"/>
      <c r="E727" s="169"/>
      <c r="F727" s="169"/>
      <c r="G727" s="169"/>
      <c r="H727" s="170"/>
      <c r="I727" s="170"/>
      <c r="J727" s="169"/>
      <c r="K727" s="169"/>
      <c r="L727" s="169"/>
      <c r="M727" s="169"/>
      <c r="N727" s="47"/>
      <c r="O727" s="47"/>
      <c r="P727" s="47"/>
      <c r="Q727" s="47"/>
      <c r="R727" s="47"/>
      <c r="S727" s="47"/>
      <c r="AA727" s="2"/>
      <c r="AB727" s="2"/>
      <c r="AC727" s="2"/>
      <c r="AD727" s="2"/>
      <c r="AE727" s="2"/>
      <c r="AF727" s="2"/>
      <c r="AG727" s="2"/>
    </row>
    <row r="728" spans="1:33" ht="15" hidden="1" customHeight="1" x14ac:dyDescent="0.3">
      <c r="A728" s="2"/>
      <c r="B728" s="2"/>
      <c r="C728" s="169"/>
      <c r="D728" s="211"/>
      <c r="E728" s="169"/>
      <c r="F728" s="169"/>
      <c r="G728" s="169"/>
      <c r="H728" s="170"/>
      <c r="I728" s="170"/>
      <c r="J728" s="169"/>
      <c r="K728" s="169"/>
      <c r="L728" s="169"/>
      <c r="M728" s="169"/>
      <c r="N728" s="47"/>
      <c r="O728" s="47"/>
      <c r="P728" s="47"/>
      <c r="Q728" s="47"/>
      <c r="R728" s="47"/>
      <c r="S728" s="47"/>
      <c r="AA728" s="2"/>
      <c r="AB728" s="2"/>
      <c r="AC728" s="2"/>
      <c r="AD728" s="2"/>
      <c r="AE728" s="2"/>
      <c r="AF728" s="2"/>
      <c r="AG728" s="2"/>
    </row>
    <row r="729" spans="1:33" ht="15" hidden="1" customHeight="1" x14ac:dyDescent="0.3">
      <c r="A729" s="2"/>
      <c r="B729" s="2"/>
      <c r="C729" s="169"/>
      <c r="D729" s="211"/>
      <c r="E729" s="169"/>
      <c r="F729" s="169"/>
      <c r="G729" s="169"/>
      <c r="H729" s="170"/>
      <c r="I729" s="170"/>
      <c r="J729" s="169"/>
      <c r="K729" s="169"/>
      <c r="L729" s="169"/>
      <c r="M729" s="169"/>
      <c r="N729" s="47"/>
      <c r="O729" s="47"/>
      <c r="P729" s="47"/>
      <c r="Q729" s="47"/>
      <c r="R729" s="47"/>
      <c r="S729" s="47"/>
      <c r="AA729" s="2"/>
      <c r="AB729" s="2"/>
      <c r="AC729" s="2"/>
      <c r="AD729" s="2"/>
      <c r="AE729" s="2"/>
      <c r="AF729" s="2"/>
      <c r="AG729" s="2"/>
    </row>
    <row r="730" spans="1:33" ht="15" hidden="1" customHeight="1" x14ac:dyDescent="0.3">
      <c r="A730" s="2"/>
      <c r="B730" s="2"/>
      <c r="C730" s="169"/>
      <c r="D730" s="211"/>
      <c r="E730" s="169"/>
      <c r="F730" s="169"/>
      <c r="G730" s="169"/>
      <c r="H730" s="170"/>
      <c r="I730" s="170"/>
      <c r="J730" s="169"/>
      <c r="K730" s="169"/>
      <c r="L730" s="169"/>
      <c r="M730" s="169"/>
      <c r="N730" s="47"/>
      <c r="O730" s="47"/>
      <c r="P730" s="47"/>
      <c r="Q730" s="47"/>
      <c r="R730" s="47"/>
      <c r="S730" s="47"/>
      <c r="AA730" s="2"/>
      <c r="AB730" s="2"/>
      <c r="AC730" s="2"/>
      <c r="AD730" s="2"/>
      <c r="AE730" s="2"/>
      <c r="AF730" s="2"/>
      <c r="AG730" s="2"/>
    </row>
    <row r="731" spans="1:33" ht="15" hidden="1" customHeight="1" x14ac:dyDescent="0.3">
      <c r="A731" s="2"/>
      <c r="B731" s="2"/>
      <c r="C731" s="169"/>
      <c r="D731" s="211"/>
      <c r="E731" s="169"/>
      <c r="F731" s="169"/>
      <c r="G731" s="169"/>
      <c r="H731" s="170"/>
      <c r="I731" s="170"/>
      <c r="J731" s="169"/>
      <c r="K731" s="169"/>
      <c r="L731" s="169"/>
      <c r="M731" s="169"/>
      <c r="N731" s="47"/>
      <c r="O731" s="47"/>
      <c r="P731" s="47"/>
      <c r="Q731" s="47"/>
      <c r="R731" s="47"/>
      <c r="S731" s="47"/>
      <c r="AA731" s="2"/>
      <c r="AB731" s="2"/>
      <c r="AC731" s="2"/>
      <c r="AD731" s="2"/>
      <c r="AE731" s="2"/>
      <c r="AF731" s="2"/>
      <c r="AG731" s="2"/>
    </row>
    <row r="732" spans="1:33" ht="15" hidden="1" customHeight="1" x14ac:dyDescent="0.3">
      <c r="A732" s="2"/>
      <c r="B732" s="2"/>
      <c r="C732" s="169"/>
      <c r="D732" s="211"/>
      <c r="E732" s="169"/>
      <c r="F732" s="169"/>
      <c r="G732" s="169"/>
      <c r="H732" s="170"/>
      <c r="I732" s="170"/>
      <c r="J732" s="169"/>
      <c r="K732" s="169"/>
      <c r="L732" s="169"/>
      <c r="M732" s="169"/>
      <c r="N732" s="47"/>
      <c r="O732" s="47"/>
      <c r="P732" s="47"/>
      <c r="Q732" s="47"/>
      <c r="R732" s="47"/>
      <c r="S732" s="47"/>
      <c r="AA732" s="2"/>
      <c r="AB732" s="2"/>
      <c r="AC732" s="2"/>
      <c r="AD732" s="2"/>
      <c r="AE732" s="2"/>
      <c r="AF732" s="2"/>
      <c r="AG732" s="2"/>
    </row>
    <row r="733" spans="1:33" ht="15" hidden="1" customHeight="1" x14ac:dyDescent="0.3">
      <c r="A733" s="2"/>
      <c r="B733" s="2"/>
      <c r="C733" s="169"/>
      <c r="D733" s="211"/>
      <c r="E733" s="169"/>
      <c r="F733" s="169"/>
      <c r="G733" s="169"/>
      <c r="H733" s="170"/>
      <c r="I733" s="170"/>
      <c r="J733" s="169"/>
      <c r="K733" s="169"/>
      <c r="L733" s="169"/>
      <c r="M733" s="169"/>
      <c r="N733" s="47"/>
      <c r="O733" s="47"/>
      <c r="P733" s="47"/>
      <c r="Q733" s="47"/>
      <c r="R733" s="47"/>
      <c r="S733" s="47"/>
      <c r="AA733" s="2"/>
      <c r="AB733" s="2"/>
      <c r="AC733" s="2"/>
      <c r="AD733" s="2"/>
      <c r="AE733" s="2"/>
      <c r="AF733" s="2"/>
      <c r="AG733" s="2"/>
    </row>
    <row r="734" spans="1:33" ht="15" hidden="1" customHeight="1" x14ac:dyDescent="0.3">
      <c r="A734" s="2"/>
      <c r="B734" s="2"/>
      <c r="C734" s="169"/>
      <c r="D734" s="211"/>
      <c r="E734" s="169"/>
      <c r="F734" s="169"/>
      <c r="G734" s="169"/>
      <c r="H734" s="170"/>
      <c r="I734" s="170"/>
      <c r="J734" s="169"/>
      <c r="K734" s="169"/>
      <c r="L734" s="169"/>
      <c r="M734" s="169"/>
      <c r="N734" s="47"/>
      <c r="O734" s="47"/>
      <c r="P734" s="47"/>
      <c r="Q734" s="47"/>
      <c r="R734" s="47"/>
      <c r="S734" s="47"/>
      <c r="AA734" s="2"/>
      <c r="AB734" s="2"/>
      <c r="AC734" s="2"/>
      <c r="AD734" s="2"/>
      <c r="AE734" s="2"/>
      <c r="AF734" s="2"/>
      <c r="AG734" s="2"/>
    </row>
    <row r="735" spans="1:33" ht="15" hidden="1" customHeight="1" x14ac:dyDescent="0.3">
      <c r="A735" s="2"/>
      <c r="B735" s="2"/>
      <c r="C735" s="169"/>
      <c r="D735" s="211"/>
      <c r="E735" s="169"/>
      <c r="F735" s="169"/>
      <c r="G735" s="169"/>
      <c r="H735" s="170"/>
      <c r="I735" s="170"/>
      <c r="J735" s="169"/>
      <c r="K735" s="169"/>
      <c r="L735" s="169"/>
      <c r="M735" s="169"/>
      <c r="N735" s="47"/>
      <c r="O735" s="47"/>
      <c r="P735" s="47"/>
      <c r="Q735" s="47"/>
      <c r="R735" s="47"/>
      <c r="S735" s="47"/>
      <c r="AA735" s="2"/>
      <c r="AB735" s="2"/>
      <c r="AC735" s="2"/>
      <c r="AD735" s="2"/>
      <c r="AE735" s="2"/>
      <c r="AF735" s="2"/>
      <c r="AG735" s="2"/>
    </row>
    <row r="736" spans="1:33" ht="15" hidden="1" customHeight="1" x14ac:dyDescent="0.3">
      <c r="A736" s="2"/>
      <c r="B736" s="2"/>
      <c r="C736" s="169"/>
      <c r="D736" s="211"/>
      <c r="E736" s="169"/>
      <c r="F736" s="169"/>
      <c r="G736" s="169"/>
      <c r="H736" s="170"/>
      <c r="I736" s="170"/>
      <c r="J736" s="169"/>
      <c r="K736" s="169"/>
      <c r="L736" s="169"/>
      <c r="M736" s="169"/>
      <c r="N736" s="47"/>
      <c r="O736" s="47"/>
      <c r="P736" s="47"/>
      <c r="Q736" s="47"/>
      <c r="R736" s="47"/>
      <c r="S736" s="47"/>
      <c r="AA736" s="2"/>
      <c r="AB736" s="2"/>
      <c r="AC736" s="2"/>
      <c r="AD736" s="2"/>
      <c r="AE736" s="2"/>
      <c r="AF736" s="2"/>
      <c r="AG736" s="2"/>
    </row>
    <row r="737" spans="1:33" ht="15" hidden="1" customHeight="1" x14ac:dyDescent="0.3">
      <c r="A737" s="2"/>
      <c r="B737" s="2"/>
      <c r="C737" s="169"/>
      <c r="D737" s="211"/>
      <c r="E737" s="169"/>
      <c r="F737" s="169"/>
      <c r="G737" s="169"/>
      <c r="H737" s="170"/>
      <c r="I737" s="170"/>
      <c r="J737" s="169"/>
      <c r="K737" s="169"/>
      <c r="L737" s="169"/>
      <c r="M737" s="169"/>
      <c r="N737" s="47"/>
      <c r="O737" s="47"/>
      <c r="P737" s="47"/>
      <c r="Q737" s="47"/>
      <c r="R737" s="47"/>
      <c r="S737" s="47"/>
      <c r="AA737" s="2"/>
      <c r="AB737" s="2"/>
      <c r="AC737" s="2"/>
      <c r="AD737" s="2"/>
      <c r="AE737" s="2"/>
      <c r="AF737" s="2"/>
      <c r="AG737" s="2"/>
    </row>
    <row r="738" spans="1:33" ht="15" hidden="1" customHeight="1" x14ac:dyDescent="0.3">
      <c r="A738" s="2"/>
      <c r="B738" s="2"/>
      <c r="C738" s="169"/>
      <c r="D738" s="211"/>
      <c r="E738" s="169"/>
      <c r="F738" s="169"/>
      <c r="G738" s="169"/>
      <c r="H738" s="170"/>
      <c r="I738" s="170"/>
      <c r="J738" s="169"/>
      <c r="K738" s="169"/>
      <c r="L738" s="169"/>
      <c r="M738" s="169"/>
      <c r="N738" s="47"/>
      <c r="O738" s="47"/>
      <c r="P738" s="47"/>
      <c r="Q738" s="47"/>
      <c r="R738" s="47"/>
      <c r="S738" s="47"/>
      <c r="AA738" s="2"/>
      <c r="AB738" s="2"/>
      <c r="AC738" s="2"/>
      <c r="AD738" s="2"/>
      <c r="AE738" s="2"/>
      <c r="AF738" s="2"/>
      <c r="AG738" s="2"/>
    </row>
    <row r="739" spans="1:33" ht="15" hidden="1" customHeight="1" x14ac:dyDescent="0.3">
      <c r="A739" s="2"/>
      <c r="B739" s="2"/>
      <c r="C739" s="169"/>
      <c r="D739" s="211"/>
      <c r="E739" s="169"/>
      <c r="F739" s="169"/>
      <c r="G739" s="169"/>
      <c r="H739" s="170"/>
      <c r="I739" s="170"/>
      <c r="J739" s="169"/>
      <c r="K739" s="169"/>
      <c r="L739" s="169"/>
      <c r="M739" s="169"/>
      <c r="N739" s="47"/>
      <c r="O739" s="47"/>
      <c r="P739" s="47"/>
      <c r="Q739" s="47"/>
      <c r="R739" s="47"/>
      <c r="S739" s="47"/>
      <c r="AA739" s="2"/>
      <c r="AB739" s="2"/>
      <c r="AC739" s="2"/>
      <c r="AD739" s="2"/>
      <c r="AE739" s="2"/>
      <c r="AF739" s="2"/>
      <c r="AG739" s="2"/>
    </row>
    <row r="740" spans="1:33" ht="15" hidden="1" customHeight="1" x14ac:dyDescent="0.3">
      <c r="A740" s="2"/>
      <c r="B740" s="2"/>
      <c r="C740" s="169"/>
      <c r="D740" s="211"/>
      <c r="E740" s="169"/>
      <c r="F740" s="169"/>
      <c r="G740" s="169"/>
      <c r="H740" s="170"/>
      <c r="I740" s="170"/>
      <c r="J740" s="169"/>
      <c r="K740" s="169"/>
      <c r="L740" s="169"/>
      <c r="M740" s="169"/>
      <c r="N740" s="47"/>
      <c r="O740" s="47"/>
      <c r="P740" s="47"/>
      <c r="Q740" s="47"/>
      <c r="R740" s="47"/>
      <c r="S740" s="47"/>
      <c r="AA740" s="2"/>
      <c r="AB740" s="2"/>
      <c r="AC740" s="2"/>
      <c r="AD740" s="2"/>
      <c r="AE740" s="2"/>
      <c r="AF740" s="2"/>
      <c r="AG740" s="2"/>
    </row>
    <row r="741" spans="1:33" ht="15" hidden="1" customHeight="1" x14ac:dyDescent="0.3">
      <c r="A741" s="2"/>
      <c r="B741" s="2"/>
      <c r="C741" s="169"/>
      <c r="D741" s="211"/>
      <c r="E741" s="169"/>
      <c r="F741" s="169"/>
      <c r="G741" s="169"/>
      <c r="H741" s="170"/>
      <c r="I741" s="170"/>
      <c r="J741" s="169"/>
      <c r="K741" s="169"/>
      <c r="L741" s="169"/>
      <c r="M741" s="169"/>
      <c r="N741" s="47"/>
      <c r="O741" s="47"/>
      <c r="P741" s="47"/>
      <c r="Q741" s="47"/>
      <c r="R741" s="47"/>
      <c r="S741" s="47"/>
      <c r="AA741" s="2"/>
      <c r="AB741" s="2"/>
      <c r="AC741" s="2"/>
      <c r="AD741" s="2"/>
      <c r="AE741" s="2"/>
      <c r="AF741" s="2"/>
      <c r="AG741" s="2"/>
    </row>
    <row r="742" spans="1:33" ht="15" hidden="1" customHeight="1" x14ac:dyDescent="0.3">
      <c r="A742" s="2"/>
      <c r="B742" s="2"/>
      <c r="C742" s="169"/>
      <c r="D742" s="211"/>
      <c r="E742" s="169"/>
      <c r="F742" s="169"/>
      <c r="G742" s="169"/>
      <c r="H742" s="170"/>
      <c r="I742" s="170"/>
      <c r="J742" s="169"/>
      <c r="K742" s="169"/>
      <c r="L742" s="169"/>
      <c r="M742" s="169"/>
      <c r="N742" s="47"/>
      <c r="O742" s="47"/>
      <c r="P742" s="47"/>
      <c r="Q742" s="47"/>
      <c r="R742" s="47"/>
      <c r="S742" s="47"/>
      <c r="AA742" s="2"/>
      <c r="AB742" s="2"/>
      <c r="AC742" s="2"/>
      <c r="AD742" s="2"/>
      <c r="AE742" s="2"/>
      <c r="AF742" s="2"/>
      <c r="AG742" s="2"/>
    </row>
    <row r="743" spans="1:33" ht="15" hidden="1" customHeight="1" x14ac:dyDescent="0.3">
      <c r="A743" s="2"/>
      <c r="B743" s="2"/>
      <c r="C743" s="169"/>
      <c r="D743" s="211"/>
      <c r="E743" s="169"/>
      <c r="F743" s="169"/>
      <c r="G743" s="169"/>
      <c r="H743" s="170"/>
      <c r="I743" s="170"/>
      <c r="J743" s="169"/>
      <c r="K743" s="169"/>
      <c r="L743" s="169"/>
      <c r="M743" s="169"/>
      <c r="N743" s="47"/>
      <c r="O743" s="47"/>
      <c r="P743" s="47"/>
      <c r="Q743" s="47"/>
      <c r="R743" s="47"/>
      <c r="S743" s="47"/>
      <c r="AA743" s="2"/>
      <c r="AB743" s="2"/>
      <c r="AC743" s="2"/>
      <c r="AD743" s="2"/>
      <c r="AE743" s="2"/>
      <c r="AF743" s="2"/>
      <c r="AG743" s="2"/>
    </row>
    <row r="744" spans="1:33" ht="15" hidden="1" customHeight="1" x14ac:dyDescent="0.3">
      <c r="A744" s="2"/>
      <c r="B744" s="2"/>
      <c r="C744" s="169"/>
      <c r="D744" s="211"/>
      <c r="E744" s="169"/>
      <c r="F744" s="169"/>
      <c r="G744" s="169"/>
      <c r="H744" s="170"/>
      <c r="I744" s="170"/>
      <c r="J744" s="169"/>
      <c r="K744" s="169"/>
      <c r="L744" s="169"/>
      <c r="M744" s="169"/>
      <c r="N744" s="47"/>
      <c r="O744" s="47"/>
      <c r="P744" s="47"/>
      <c r="Q744" s="47"/>
      <c r="R744" s="47"/>
      <c r="S744" s="47"/>
      <c r="AA744" s="2"/>
      <c r="AB744" s="2"/>
      <c r="AC744" s="2"/>
      <c r="AD744" s="2"/>
      <c r="AE744" s="2"/>
      <c r="AF744" s="2"/>
      <c r="AG744" s="2"/>
    </row>
    <row r="745" spans="1:33" ht="15" hidden="1" customHeight="1" x14ac:dyDescent="0.3">
      <c r="A745" s="2"/>
      <c r="B745" s="2"/>
      <c r="C745" s="169"/>
      <c r="D745" s="211"/>
      <c r="E745" s="169"/>
      <c r="F745" s="169"/>
      <c r="G745" s="169"/>
      <c r="H745" s="170"/>
      <c r="I745" s="170"/>
      <c r="J745" s="169"/>
      <c r="K745" s="169"/>
      <c r="L745" s="169"/>
      <c r="M745" s="169"/>
      <c r="N745" s="47"/>
      <c r="O745" s="47"/>
      <c r="P745" s="47"/>
      <c r="Q745" s="47"/>
      <c r="R745" s="47"/>
      <c r="S745" s="47"/>
      <c r="AA745" s="2"/>
      <c r="AB745" s="2"/>
      <c r="AC745" s="2"/>
      <c r="AD745" s="2"/>
      <c r="AE745" s="2"/>
      <c r="AF745" s="2"/>
      <c r="AG745" s="2"/>
    </row>
    <row r="746" spans="1:33" ht="15" hidden="1" customHeight="1" x14ac:dyDescent="0.3">
      <c r="A746" s="2"/>
      <c r="B746" s="2"/>
      <c r="C746" s="169"/>
      <c r="D746" s="211"/>
      <c r="E746" s="169"/>
      <c r="F746" s="169"/>
      <c r="G746" s="169"/>
      <c r="H746" s="170"/>
      <c r="I746" s="170"/>
      <c r="J746" s="169"/>
      <c r="K746" s="169"/>
      <c r="L746" s="169"/>
      <c r="M746" s="169"/>
      <c r="N746" s="47"/>
      <c r="O746" s="47"/>
      <c r="P746" s="47"/>
      <c r="Q746" s="47"/>
      <c r="R746" s="47"/>
      <c r="S746" s="47"/>
      <c r="AA746" s="2"/>
      <c r="AB746" s="2"/>
      <c r="AC746" s="2"/>
      <c r="AD746" s="2"/>
      <c r="AE746" s="2"/>
      <c r="AF746" s="2"/>
      <c r="AG746" s="2"/>
    </row>
    <row r="747" spans="1:33" ht="15" hidden="1" customHeight="1" x14ac:dyDescent="0.3">
      <c r="A747" s="2"/>
      <c r="B747" s="2"/>
      <c r="C747" s="169"/>
      <c r="D747" s="211"/>
      <c r="E747" s="169"/>
      <c r="F747" s="169"/>
      <c r="G747" s="169"/>
      <c r="H747" s="170"/>
      <c r="I747" s="170"/>
      <c r="J747" s="169"/>
      <c r="K747" s="169"/>
      <c r="L747" s="169"/>
      <c r="M747" s="169"/>
      <c r="N747" s="47"/>
      <c r="O747" s="47"/>
      <c r="P747" s="47"/>
      <c r="Q747" s="47"/>
      <c r="R747" s="47"/>
      <c r="S747" s="47"/>
      <c r="AA747" s="2"/>
      <c r="AB747" s="2"/>
      <c r="AC747" s="2"/>
      <c r="AD747" s="2"/>
      <c r="AE747" s="2"/>
      <c r="AF747" s="2"/>
      <c r="AG747" s="2"/>
    </row>
    <row r="748" spans="1:33" ht="15" hidden="1" customHeight="1" x14ac:dyDescent="0.3">
      <c r="A748" s="2"/>
      <c r="B748" s="2"/>
      <c r="C748" s="169"/>
      <c r="D748" s="211"/>
      <c r="E748" s="169"/>
      <c r="F748" s="169"/>
      <c r="G748" s="169"/>
      <c r="H748" s="170"/>
      <c r="I748" s="170"/>
      <c r="J748" s="169"/>
      <c r="K748" s="169"/>
      <c r="L748" s="169"/>
      <c r="M748" s="169"/>
      <c r="N748" s="47"/>
      <c r="O748" s="47"/>
      <c r="P748" s="47"/>
      <c r="Q748" s="47"/>
      <c r="R748" s="47"/>
      <c r="S748" s="47"/>
      <c r="AA748" s="2"/>
      <c r="AB748" s="2"/>
      <c r="AC748" s="2"/>
      <c r="AD748" s="2"/>
      <c r="AE748" s="2"/>
      <c r="AF748" s="2"/>
      <c r="AG748" s="2"/>
    </row>
    <row r="749" spans="1:33" ht="15" hidden="1" customHeight="1" x14ac:dyDescent="0.3">
      <c r="A749" s="2"/>
      <c r="B749" s="2"/>
      <c r="C749" s="169"/>
      <c r="D749" s="211"/>
      <c r="E749" s="169"/>
      <c r="F749" s="169"/>
      <c r="G749" s="169"/>
      <c r="H749" s="170"/>
      <c r="I749" s="170"/>
      <c r="J749" s="169"/>
      <c r="K749" s="169"/>
      <c r="L749" s="169"/>
      <c r="M749" s="169"/>
      <c r="N749" s="47"/>
      <c r="O749" s="47"/>
      <c r="P749" s="47"/>
      <c r="Q749" s="47"/>
      <c r="R749" s="47"/>
      <c r="S749" s="47"/>
      <c r="AA749" s="2"/>
      <c r="AB749" s="2"/>
      <c r="AC749" s="2"/>
      <c r="AD749" s="2"/>
      <c r="AE749" s="2"/>
      <c r="AF749" s="2"/>
      <c r="AG749" s="2"/>
    </row>
    <row r="750" spans="1:33" ht="15" hidden="1" customHeight="1" x14ac:dyDescent="0.3">
      <c r="A750" s="2"/>
      <c r="B750" s="2"/>
      <c r="C750" s="169"/>
      <c r="D750" s="211"/>
      <c r="E750" s="169"/>
      <c r="F750" s="169"/>
      <c r="G750" s="169"/>
      <c r="H750" s="170"/>
      <c r="I750" s="170"/>
      <c r="J750" s="169"/>
      <c r="K750" s="169"/>
      <c r="L750" s="169"/>
      <c r="M750" s="169"/>
      <c r="N750" s="47"/>
      <c r="O750" s="47"/>
      <c r="P750" s="47"/>
      <c r="Q750" s="47"/>
      <c r="R750" s="47"/>
      <c r="S750" s="47"/>
      <c r="AA750" s="2"/>
      <c r="AB750" s="2"/>
      <c r="AC750" s="2"/>
      <c r="AD750" s="2"/>
      <c r="AE750" s="2"/>
      <c r="AF750" s="2"/>
      <c r="AG750" s="2"/>
    </row>
    <row r="751" spans="1:33" ht="15" hidden="1" customHeight="1" x14ac:dyDescent="0.3">
      <c r="A751" s="2"/>
      <c r="B751" s="2"/>
      <c r="C751" s="169"/>
      <c r="D751" s="211"/>
      <c r="E751" s="169"/>
      <c r="F751" s="169"/>
      <c r="G751" s="169"/>
      <c r="H751" s="170"/>
      <c r="I751" s="170"/>
      <c r="J751" s="169"/>
      <c r="K751" s="169"/>
      <c r="L751" s="169"/>
      <c r="M751" s="169"/>
      <c r="N751" s="47"/>
      <c r="O751" s="47"/>
      <c r="P751" s="47"/>
      <c r="Q751" s="47"/>
      <c r="R751" s="47"/>
      <c r="S751" s="47"/>
      <c r="AA751" s="2"/>
      <c r="AB751" s="2"/>
      <c r="AC751" s="2"/>
      <c r="AD751" s="2"/>
      <c r="AE751" s="2"/>
      <c r="AF751" s="2"/>
      <c r="AG751" s="2"/>
    </row>
    <row r="752" spans="1:33" ht="15" hidden="1" customHeight="1" x14ac:dyDescent="0.3">
      <c r="A752" s="2"/>
      <c r="B752" s="2"/>
      <c r="C752" s="169"/>
      <c r="D752" s="211"/>
      <c r="E752" s="169"/>
      <c r="F752" s="169"/>
      <c r="G752" s="169"/>
      <c r="H752" s="170"/>
      <c r="I752" s="170"/>
      <c r="J752" s="169"/>
      <c r="K752" s="169"/>
      <c r="L752" s="169"/>
      <c r="M752" s="169"/>
      <c r="N752" s="47"/>
      <c r="O752" s="47"/>
      <c r="P752" s="47"/>
      <c r="Q752" s="47"/>
      <c r="R752" s="47"/>
      <c r="S752" s="47"/>
      <c r="AA752" s="2"/>
      <c r="AB752" s="2"/>
      <c r="AC752" s="2"/>
      <c r="AD752" s="2"/>
      <c r="AE752" s="2"/>
      <c r="AF752" s="2"/>
      <c r="AG752" s="2"/>
    </row>
    <row r="753" spans="1:33" ht="15" hidden="1" customHeight="1" x14ac:dyDescent="0.3">
      <c r="A753" s="2"/>
      <c r="B753" s="2"/>
      <c r="C753" s="169"/>
      <c r="D753" s="211"/>
      <c r="E753" s="169"/>
      <c r="F753" s="169"/>
      <c r="G753" s="169"/>
      <c r="H753" s="170"/>
      <c r="I753" s="170"/>
      <c r="J753" s="169"/>
      <c r="K753" s="169"/>
      <c r="L753" s="169"/>
      <c r="M753" s="169"/>
      <c r="N753" s="47"/>
      <c r="O753" s="47"/>
      <c r="P753" s="47"/>
      <c r="Q753" s="47"/>
      <c r="R753" s="47"/>
      <c r="S753" s="47"/>
      <c r="AA753" s="2"/>
      <c r="AB753" s="2"/>
      <c r="AC753" s="2"/>
      <c r="AD753" s="2"/>
      <c r="AE753" s="2"/>
      <c r="AF753" s="2"/>
      <c r="AG753" s="2"/>
    </row>
    <row r="754" spans="1:33" ht="15" hidden="1" customHeight="1" x14ac:dyDescent="0.3">
      <c r="A754" s="2"/>
      <c r="B754" s="2"/>
      <c r="C754" s="169"/>
      <c r="D754" s="211"/>
      <c r="E754" s="169"/>
      <c r="F754" s="169"/>
      <c r="G754" s="169"/>
      <c r="H754" s="170"/>
      <c r="I754" s="170"/>
      <c r="J754" s="169"/>
      <c r="K754" s="169"/>
      <c r="L754" s="169"/>
      <c r="M754" s="169"/>
      <c r="N754" s="47"/>
      <c r="O754" s="47"/>
      <c r="P754" s="47"/>
      <c r="Q754" s="47"/>
      <c r="R754" s="47"/>
      <c r="S754" s="47"/>
      <c r="AA754" s="2"/>
      <c r="AB754" s="2"/>
      <c r="AC754" s="2"/>
      <c r="AD754" s="2"/>
      <c r="AE754" s="2"/>
      <c r="AF754" s="2"/>
      <c r="AG754" s="2"/>
    </row>
    <row r="755" spans="1:33" ht="15" hidden="1" customHeight="1" x14ac:dyDescent="0.3">
      <c r="A755" s="2"/>
      <c r="B755" s="2"/>
      <c r="C755" s="169"/>
      <c r="D755" s="211"/>
      <c r="E755" s="169"/>
      <c r="F755" s="169"/>
      <c r="G755" s="169"/>
      <c r="H755" s="170"/>
      <c r="I755" s="170"/>
      <c r="J755" s="169"/>
      <c r="K755" s="169"/>
      <c r="L755" s="169"/>
      <c r="M755" s="169"/>
      <c r="N755" s="47"/>
      <c r="O755" s="47"/>
      <c r="P755" s="47"/>
      <c r="Q755" s="47"/>
      <c r="R755" s="47"/>
      <c r="S755" s="47"/>
      <c r="AA755" s="2"/>
      <c r="AB755" s="2"/>
      <c r="AC755" s="2"/>
      <c r="AD755" s="2"/>
      <c r="AE755" s="2"/>
      <c r="AF755" s="2"/>
      <c r="AG755" s="2"/>
    </row>
    <row r="756" spans="1:33" ht="15" hidden="1" customHeight="1" x14ac:dyDescent="0.3">
      <c r="A756" s="2"/>
      <c r="B756" s="2"/>
      <c r="C756" s="169"/>
      <c r="D756" s="211"/>
      <c r="E756" s="169"/>
      <c r="F756" s="169"/>
      <c r="G756" s="169"/>
      <c r="H756" s="170"/>
      <c r="I756" s="170"/>
      <c r="J756" s="169"/>
      <c r="K756" s="169"/>
      <c r="L756" s="169"/>
      <c r="M756" s="169"/>
      <c r="N756" s="47"/>
      <c r="O756" s="47"/>
      <c r="P756" s="47"/>
      <c r="Q756" s="47"/>
      <c r="R756" s="47"/>
      <c r="S756" s="47"/>
      <c r="AA756" s="2"/>
      <c r="AB756" s="2"/>
      <c r="AC756" s="2"/>
      <c r="AD756" s="2"/>
      <c r="AE756" s="2"/>
      <c r="AF756" s="2"/>
      <c r="AG756" s="2"/>
    </row>
    <row r="757" spans="1:33" ht="15" hidden="1" customHeight="1" x14ac:dyDescent="0.3">
      <c r="A757" s="2"/>
      <c r="B757" s="2"/>
      <c r="C757" s="169"/>
      <c r="D757" s="211"/>
      <c r="E757" s="169"/>
      <c r="F757" s="169"/>
      <c r="G757" s="169"/>
      <c r="H757" s="170"/>
      <c r="I757" s="170"/>
      <c r="J757" s="169"/>
      <c r="K757" s="169"/>
      <c r="L757" s="169"/>
      <c r="M757" s="169"/>
      <c r="N757" s="47"/>
      <c r="O757" s="47"/>
      <c r="P757" s="47"/>
      <c r="Q757" s="47"/>
      <c r="R757" s="47"/>
      <c r="S757" s="47"/>
      <c r="AA757" s="2"/>
      <c r="AB757" s="2"/>
      <c r="AC757" s="2"/>
      <c r="AD757" s="2"/>
      <c r="AE757" s="2"/>
      <c r="AF757" s="2"/>
      <c r="AG757" s="2"/>
    </row>
    <row r="758" spans="1:33" ht="15" hidden="1" customHeight="1" x14ac:dyDescent="0.3">
      <c r="A758" s="2"/>
      <c r="B758" s="2"/>
      <c r="C758" s="169"/>
      <c r="D758" s="211"/>
      <c r="E758" s="169"/>
      <c r="F758" s="169"/>
      <c r="G758" s="169"/>
      <c r="H758" s="170"/>
      <c r="I758" s="170"/>
      <c r="J758" s="169"/>
      <c r="K758" s="169"/>
      <c r="L758" s="169"/>
      <c r="M758" s="169"/>
      <c r="N758" s="47"/>
      <c r="O758" s="47"/>
      <c r="P758" s="47"/>
      <c r="Q758" s="47"/>
      <c r="R758" s="47"/>
      <c r="S758" s="47"/>
      <c r="AA758" s="2"/>
      <c r="AB758" s="2"/>
      <c r="AC758" s="2"/>
      <c r="AD758" s="2"/>
      <c r="AE758" s="2"/>
      <c r="AF758" s="2"/>
      <c r="AG758" s="2"/>
    </row>
    <row r="759" spans="1:33" ht="15" hidden="1" customHeight="1" x14ac:dyDescent="0.3">
      <c r="A759" s="2"/>
      <c r="B759" s="2"/>
      <c r="C759" s="169"/>
      <c r="D759" s="211"/>
      <c r="E759" s="169"/>
      <c r="F759" s="169"/>
      <c r="G759" s="169"/>
      <c r="H759" s="170"/>
      <c r="I759" s="170"/>
      <c r="J759" s="169"/>
      <c r="K759" s="169"/>
      <c r="L759" s="169"/>
      <c r="M759" s="169"/>
      <c r="N759" s="47"/>
      <c r="O759" s="47"/>
      <c r="P759" s="47"/>
      <c r="Q759" s="47"/>
      <c r="R759" s="47"/>
      <c r="S759" s="47"/>
      <c r="AA759" s="2"/>
      <c r="AB759" s="2"/>
      <c r="AC759" s="2"/>
      <c r="AD759" s="2"/>
      <c r="AE759" s="2"/>
      <c r="AF759" s="2"/>
      <c r="AG759" s="2"/>
    </row>
    <row r="760" spans="1:33" ht="15" hidden="1" customHeight="1" x14ac:dyDescent="0.3">
      <c r="A760" s="2"/>
      <c r="B760" s="2"/>
      <c r="C760" s="169"/>
      <c r="D760" s="211"/>
      <c r="E760" s="169"/>
      <c r="F760" s="169"/>
      <c r="G760" s="169"/>
      <c r="H760" s="170"/>
      <c r="I760" s="170"/>
      <c r="J760" s="169"/>
      <c r="K760" s="169"/>
      <c r="L760" s="169"/>
      <c r="M760" s="169"/>
      <c r="N760" s="47"/>
      <c r="O760" s="47"/>
      <c r="P760" s="47"/>
      <c r="Q760" s="47"/>
      <c r="R760" s="47"/>
      <c r="S760" s="47"/>
      <c r="AA760" s="2"/>
      <c r="AB760" s="2"/>
      <c r="AC760" s="2"/>
      <c r="AD760" s="2"/>
      <c r="AE760" s="2"/>
      <c r="AF760" s="2"/>
      <c r="AG760" s="2"/>
    </row>
    <row r="761" spans="1:33" ht="15" hidden="1" customHeight="1" x14ac:dyDescent="0.3">
      <c r="A761" s="2"/>
      <c r="B761" s="2"/>
      <c r="C761" s="169"/>
      <c r="D761" s="211"/>
      <c r="E761" s="169"/>
      <c r="F761" s="169"/>
      <c r="G761" s="169"/>
      <c r="H761" s="170"/>
      <c r="I761" s="170"/>
      <c r="J761" s="169"/>
      <c r="K761" s="169"/>
      <c r="L761" s="169"/>
      <c r="M761" s="169"/>
      <c r="N761" s="47"/>
      <c r="O761" s="47"/>
      <c r="P761" s="47"/>
      <c r="Q761" s="47"/>
      <c r="R761" s="47"/>
      <c r="S761" s="47"/>
      <c r="AA761" s="2"/>
      <c r="AB761" s="2"/>
      <c r="AC761" s="2"/>
      <c r="AD761" s="2"/>
      <c r="AE761" s="2"/>
      <c r="AF761" s="2"/>
      <c r="AG761" s="2"/>
    </row>
    <row r="762" spans="1:33" ht="15" hidden="1" customHeight="1" x14ac:dyDescent="0.3">
      <c r="A762" s="2"/>
      <c r="B762" s="2"/>
      <c r="C762" s="169"/>
      <c r="D762" s="211"/>
      <c r="E762" s="169"/>
      <c r="F762" s="169"/>
      <c r="G762" s="169"/>
      <c r="H762" s="170"/>
      <c r="I762" s="170"/>
      <c r="J762" s="169"/>
      <c r="K762" s="169"/>
      <c r="L762" s="169"/>
      <c r="M762" s="169"/>
      <c r="N762" s="47"/>
      <c r="O762" s="47"/>
      <c r="P762" s="47"/>
      <c r="Q762" s="47"/>
      <c r="R762" s="47"/>
      <c r="S762" s="47"/>
      <c r="AA762" s="2"/>
      <c r="AB762" s="2"/>
      <c r="AC762" s="2"/>
      <c r="AD762" s="2"/>
      <c r="AE762" s="2"/>
      <c r="AF762" s="2"/>
      <c r="AG762" s="2"/>
    </row>
    <row r="763" spans="1:33" ht="15" hidden="1" customHeight="1" x14ac:dyDescent="0.3">
      <c r="A763" s="2"/>
      <c r="B763" s="2"/>
      <c r="C763" s="169"/>
      <c r="D763" s="211"/>
      <c r="E763" s="169"/>
      <c r="F763" s="169"/>
      <c r="G763" s="169"/>
      <c r="H763" s="170"/>
      <c r="I763" s="170"/>
      <c r="J763" s="169"/>
      <c r="K763" s="169"/>
      <c r="L763" s="169"/>
      <c r="M763" s="169"/>
      <c r="N763" s="47"/>
      <c r="O763" s="47"/>
      <c r="P763" s="47"/>
      <c r="Q763" s="47"/>
      <c r="R763" s="47"/>
      <c r="S763" s="47"/>
      <c r="AA763" s="2"/>
      <c r="AB763" s="2"/>
      <c r="AC763" s="2"/>
      <c r="AD763" s="2"/>
      <c r="AE763" s="2"/>
      <c r="AF763" s="2"/>
      <c r="AG763" s="2"/>
    </row>
    <row r="764" spans="1:33" ht="15" hidden="1" customHeight="1" x14ac:dyDescent="0.3">
      <c r="A764" s="2"/>
      <c r="B764" s="2"/>
      <c r="C764" s="169"/>
      <c r="D764" s="211"/>
      <c r="E764" s="169"/>
      <c r="F764" s="169"/>
      <c r="G764" s="169"/>
      <c r="H764" s="170"/>
      <c r="I764" s="170"/>
      <c r="J764" s="169"/>
      <c r="K764" s="169"/>
      <c r="L764" s="169"/>
      <c r="M764" s="169"/>
      <c r="N764" s="47"/>
      <c r="O764" s="47"/>
      <c r="P764" s="47"/>
      <c r="Q764" s="47"/>
      <c r="R764" s="47"/>
      <c r="S764" s="47"/>
      <c r="AA764" s="2"/>
      <c r="AB764" s="2"/>
      <c r="AC764" s="2"/>
      <c r="AD764" s="2"/>
      <c r="AE764" s="2"/>
      <c r="AF764" s="2"/>
      <c r="AG764" s="2"/>
    </row>
    <row r="765" spans="1:33" ht="15" hidden="1" customHeight="1" x14ac:dyDescent="0.3">
      <c r="A765" s="2"/>
      <c r="B765" s="2"/>
      <c r="C765" s="169"/>
      <c r="D765" s="211"/>
      <c r="E765" s="169"/>
      <c r="F765" s="169"/>
      <c r="G765" s="169"/>
      <c r="H765" s="170"/>
      <c r="I765" s="170"/>
      <c r="J765" s="169"/>
      <c r="K765" s="169"/>
      <c r="L765" s="169"/>
      <c r="M765" s="169"/>
      <c r="N765" s="47"/>
      <c r="O765" s="47"/>
      <c r="P765" s="47"/>
      <c r="Q765" s="47"/>
      <c r="R765" s="47"/>
      <c r="S765" s="47"/>
      <c r="AA765" s="2"/>
      <c r="AB765" s="2"/>
      <c r="AC765" s="2"/>
      <c r="AD765" s="2"/>
      <c r="AE765" s="2"/>
      <c r="AF765" s="2"/>
      <c r="AG765" s="2"/>
    </row>
    <row r="766" spans="1:33" ht="15" hidden="1" customHeight="1" x14ac:dyDescent="0.3">
      <c r="A766" s="2"/>
      <c r="B766" s="2"/>
      <c r="C766" s="169"/>
      <c r="D766" s="211"/>
      <c r="E766" s="169"/>
      <c r="F766" s="169"/>
      <c r="G766" s="169"/>
      <c r="H766" s="170"/>
      <c r="I766" s="170"/>
      <c r="J766" s="169"/>
      <c r="K766" s="169"/>
      <c r="L766" s="169"/>
      <c r="M766" s="169"/>
      <c r="N766" s="47"/>
      <c r="O766" s="47"/>
      <c r="P766" s="47"/>
      <c r="Q766" s="47"/>
      <c r="R766" s="47"/>
      <c r="S766" s="47"/>
      <c r="AA766" s="2"/>
      <c r="AB766" s="2"/>
      <c r="AC766" s="2"/>
      <c r="AD766" s="2"/>
      <c r="AE766" s="2"/>
      <c r="AF766" s="2"/>
      <c r="AG766" s="2"/>
    </row>
    <row r="767" spans="1:33" ht="15" hidden="1" customHeight="1" x14ac:dyDescent="0.3">
      <c r="A767" s="2"/>
      <c r="B767" s="2"/>
      <c r="C767" s="169"/>
      <c r="D767" s="211"/>
      <c r="E767" s="169"/>
      <c r="F767" s="169"/>
      <c r="G767" s="169"/>
      <c r="H767" s="170"/>
      <c r="I767" s="170"/>
      <c r="J767" s="169"/>
      <c r="K767" s="169"/>
      <c r="L767" s="169"/>
      <c r="M767" s="169"/>
      <c r="N767" s="47"/>
      <c r="O767" s="47"/>
      <c r="P767" s="47"/>
      <c r="Q767" s="47"/>
      <c r="R767" s="47"/>
      <c r="S767" s="47"/>
      <c r="AA767" s="2"/>
      <c r="AB767" s="2"/>
      <c r="AC767" s="2"/>
      <c r="AD767" s="2"/>
      <c r="AE767" s="2"/>
      <c r="AF767" s="2"/>
      <c r="AG767" s="2"/>
    </row>
    <row r="768" spans="1:33" ht="15" hidden="1" customHeight="1" x14ac:dyDescent="0.3">
      <c r="A768" s="2"/>
      <c r="B768" s="2"/>
      <c r="C768" s="169"/>
      <c r="D768" s="211"/>
      <c r="E768" s="169"/>
      <c r="F768" s="169"/>
      <c r="G768" s="169"/>
      <c r="H768" s="170"/>
      <c r="I768" s="170"/>
      <c r="J768" s="169"/>
      <c r="K768" s="169"/>
      <c r="L768" s="169"/>
      <c r="M768" s="169"/>
      <c r="N768" s="47"/>
      <c r="O768" s="47"/>
      <c r="P768" s="47"/>
      <c r="Q768" s="47"/>
      <c r="R768" s="47"/>
      <c r="S768" s="47"/>
      <c r="AA768" s="2"/>
      <c r="AB768" s="2"/>
      <c r="AC768" s="2"/>
      <c r="AD768" s="2"/>
      <c r="AE768" s="2"/>
      <c r="AF768" s="2"/>
      <c r="AG768" s="2"/>
    </row>
    <row r="769" spans="1:33" ht="15" hidden="1" customHeight="1" x14ac:dyDescent="0.3">
      <c r="A769" s="2"/>
      <c r="B769" s="2"/>
      <c r="C769" s="169"/>
      <c r="D769" s="211"/>
      <c r="E769" s="169"/>
      <c r="F769" s="169"/>
      <c r="G769" s="169"/>
      <c r="H769" s="170"/>
      <c r="I769" s="170"/>
      <c r="J769" s="169"/>
      <c r="K769" s="169"/>
      <c r="L769" s="169"/>
      <c r="M769" s="169"/>
      <c r="N769" s="47"/>
      <c r="O769" s="47"/>
      <c r="P769" s="47"/>
      <c r="Q769" s="47"/>
      <c r="R769" s="47"/>
      <c r="S769" s="47"/>
      <c r="AA769" s="2"/>
      <c r="AB769" s="2"/>
      <c r="AC769" s="2"/>
      <c r="AD769" s="2"/>
      <c r="AE769" s="2"/>
      <c r="AF769" s="2"/>
      <c r="AG769" s="2"/>
    </row>
    <row r="770" spans="1:33" ht="15" hidden="1" customHeight="1" x14ac:dyDescent="0.3">
      <c r="A770" s="2"/>
      <c r="B770" s="2"/>
      <c r="C770" s="169"/>
      <c r="D770" s="211"/>
      <c r="E770" s="169"/>
      <c r="F770" s="169"/>
      <c r="G770" s="169"/>
      <c r="H770" s="170"/>
      <c r="I770" s="170"/>
      <c r="J770" s="169"/>
      <c r="K770" s="169"/>
      <c r="L770" s="169"/>
      <c r="M770" s="169"/>
      <c r="N770" s="47"/>
      <c r="O770" s="47"/>
      <c r="P770" s="47"/>
      <c r="Q770" s="47"/>
      <c r="R770" s="47"/>
      <c r="S770" s="47"/>
      <c r="AA770" s="2"/>
      <c r="AB770" s="2"/>
      <c r="AC770" s="2"/>
      <c r="AD770" s="2"/>
      <c r="AE770" s="2"/>
      <c r="AF770" s="2"/>
      <c r="AG770" s="2"/>
    </row>
    <row r="771" spans="1:33" ht="15" hidden="1" customHeight="1" x14ac:dyDescent="0.3">
      <c r="A771" s="2"/>
      <c r="B771" s="2"/>
      <c r="C771" s="169"/>
      <c r="D771" s="211"/>
      <c r="E771" s="169"/>
      <c r="F771" s="169"/>
      <c r="G771" s="169"/>
      <c r="H771" s="170"/>
      <c r="I771" s="170"/>
      <c r="J771" s="169"/>
      <c r="K771" s="169"/>
      <c r="L771" s="169"/>
      <c r="M771" s="169"/>
      <c r="N771" s="47"/>
      <c r="O771" s="47"/>
      <c r="P771" s="47"/>
      <c r="Q771" s="47"/>
      <c r="R771" s="47"/>
      <c r="S771" s="47"/>
      <c r="AA771" s="2"/>
      <c r="AB771" s="2"/>
      <c r="AC771" s="2"/>
      <c r="AD771" s="2"/>
      <c r="AE771" s="2"/>
      <c r="AF771" s="2"/>
      <c r="AG771" s="2"/>
    </row>
    <row r="772" spans="1:33" ht="15" hidden="1" customHeight="1" x14ac:dyDescent="0.3">
      <c r="A772" s="2"/>
      <c r="B772" s="2"/>
      <c r="C772" s="169"/>
      <c r="D772" s="211"/>
      <c r="E772" s="169"/>
      <c r="F772" s="169"/>
      <c r="G772" s="169"/>
      <c r="H772" s="170"/>
      <c r="I772" s="170"/>
      <c r="J772" s="169"/>
      <c r="K772" s="169"/>
      <c r="L772" s="169"/>
      <c r="M772" s="169"/>
      <c r="N772" s="47"/>
      <c r="O772" s="47"/>
      <c r="P772" s="47"/>
      <c r="Q772" s="47"/>
      <c r="R772" s="47"/>
      <c r="S772" s="47"/>
      <c r="AA772" s="2"/>
      <c r="AB772" s="2"/>
      <c r="AC772" s="2"/>
      <c r="AD772" s="2"/>
      <c r="AE772" s="2"/>
      <c r="AF772" s="2"/>
      <c r="AG772" s="2"/>
    </row>
    <row r="773" spans="1:33" ht="15" hidden="1" customHeight="1" x14ac:dyDescent="0.3">
      <c r="A773" s="2"/>
      <c r="B773" s="2"/>
      <c r="C773" s="169"/>
      <c r="D773" s="211"/>
      <c r="E773" s="169"/>
      <c r="F773" s="169"/>
      <c r="G773" s="169"/>
      <c r="H773" s="170"/>
      <c r="I773" s="170"/>
      <c r="J773" s="169"/>
      <c r="K773" s="169"/>
      <c r="L773" s="169"/>
      <c r="M773" s="169"/>
      <c r="N773" s="47"/>
      <c r="O773" s="47"/>
      <c r="P773" s="47"/>
      <c r="Q773" s="47"/>
      <c r="R773" s="47"/>
      <c r="S773" s="47"/>
      <c r="AA773" s="2"/>
      <c r="AB773" s="2"/>
      <c r="AC773" s="2"/>
      <c r="AD773" s="2"/>
      <c r="AE773" s="2"/>
      <c r="AF773" s="2"/>
      <c r="AG773" s="2"/>
    </row>
    <row r="774" spans="1:33" ht="15" hidden="1" customHeight="1" x14ac:dyDescent="0.3">
      <c r="A774" s="2"/>
      <c r="B774" s="2"/>
      <c r="C774" s="169"/>
      <c r="D774" s="211"/>
      <c r="E774" s="169"/>
      <c r="F774" s="169"/>
      <c r="G774" s="169"/>
      <c r="H774" s="170"/>
      <c r="I774" s="170"/>
      <c r="J774" s="169"/>
      <c r="K774" s="169"/>
      <c r="L774" s="169"/>
      <c r="M774" s="169"/>
      <c r="N774" s="47"/>
      <c r="O774" s="47"/>
      <c r="P774" s="47"/>
      <c r="Q774" s="47"/>
      <c r="R774" s="47"/>
      <c r="S774" s="47"/>
      <c r="AA774" s="2"/>
      <c r="AB774" s="2"/>
      <c r="AC774" s="2"/>
      <c r="AD774" s="2"/>
      <c r="AE774" s="2"/>
      <c r="AF774" s="2"/>
      <c r="AG774" s="2"/>
    </row>
    <row r="775" spans="1:33" ht="15" hidden="1" customHeight="1" x14ac:dyDescent="0.3">
      <c r="A775" s="2"/>
      <c r="B775" s="2"/>
      <c r="C775" s="169"/>
      <c r="D775" s="211"/>
      <c r="E775" s="169"/>
      <c r="F775" s="169"/>
      <c r="G775" s="169"/>
      <c r="H775" s="170"/>
      <c r="I775" s="170"/>
      <c r="J775" s="169"/>
      <c r="K775" s="169"/>
      <c r="L775" s="169"/>
      <c r="M775" s="169"/>
      <c r="N775" s="47"/>
      <c r="O775" s="47"/>
      <c r="P775" s="47"/>
      <c r="Q775" s="47"/>
      <c r="R775" s="47"/>
      <c r="S775" s="47"/>
      <c r="AA775" s="2"/>
      <c r="AB775" s="2"/>
      <c r="AC775" s="2"/>
      <c r="AD775" s="2"/>
      <c r="AE775" s="2"/>
      <c r="AF775" s="2"/>
      <c r="AG775" s="2"/>
    </row>
    <row r="776" spans="1:33" ht="15" hidden="1" customHeight="1" x14ac:dyDescent="0.3">
      <c r="A776" s="2"/>
      <c r="B776" s="2"/>
      <c r="C776" s="169"/>
      <c r="D776" s="211"/>
      <c r="E776" s="169"/>
      <c r="F776" s="169"/>
      <c r="G776" s="169"/>
      <c r="H776" s="170"/>
      <c r="I776" s="170"/>
      <c r="J776" s="169"/>
      <c r="K776" s="169"/>
      <c r="L776" s="169"/>
      <c r="M776" s="169"/>
      <c r="N776" s="47"/>
      <c r="O776" s="47"/>
      <c r="P776" s="47"/>
      <c r="Q776" s="47"/>
      <c r="R776" s="47"/>
      <c r="S776" s="47"/>
      <c r="AA776" s="2"/>
      <c r="AB776" s="2"/>
      <c r="AC776" s="2"/>
      <c r="AD776" s="2"/>
      <c r="AE776" s="2"/>
      <c r="AF776" s="2"/>
      <c r="AG776" s="2"/>
    </row>
    <row r="777" spans="1:33" ht="15.75" hidden="1" customHeight="1" x14ac:dyDescent="0.3">
      <c r="A777" s="2"/>
      <c r="B777" s="2"/>
      <c r="C777" s="169"/>
      <c r="D777" s="211"/>
      <c r="E777" s="169"/>
      <c r="F777" s="169"/>
      <c r="G777" s="169"/>
      <c r="H777" s="170"/>
      <c r="I777" s="170"/>
      <c r="J777" s="169"/>
      <c r="K777" s="169"/>
      <c r="L777" s="169"/>
      <c r="M777" s="169"/>
      <c r="N777" s="47"/>
      <c r="O777" s="47"/>
      <c r="P777" s="47"/>
      <c r="Q777" s="47"/>
      <c r="R777" s="47"/>
      <c r="S777" s="47"/>
      <c r="AA777" s="2"/>
      <c r="AB777" s="2"/>
      <c r="AC777" s="2"/>
      <c r="AD777" s="2"/>
      <c r="AE777" s="2"/>
      <c r="AF777" s="2"/>
      <c r="AG777" s="2"/>
    </row>
    <row r="778" spans="1:33" ht="15.75" hidden="1" customHeight="1" x14ac:dyDescent="0.3">
      <c r="A778" s="2"/>
      <c r="B778" s="2"/>
      <c r="C778" s="169"/>
      <c r="D778" s="211"/>
      <c r="E778" s="169"/>
      <c r="F778" s="169"/>
      <c r="G778" s="169"/>
      <c r="H778" s="170"/>
      <c r="I778" s="170"/>
      <c r="J778" s="169"/>
      <c r="K778" s="169"/>
      <c r="L778" s="169"/>
      <c r="M778" s="169"/>
      <c r="N778" s="47"/>
      <c r="O778" s="47"/>
      <c r="P778" s="47"/>
      <c r="Q778" s="47"/>
      <c r="R778" s="47"/>
      <c r="S778" s="47"/>
      <c r="AA778" s="2"/>
      <c r="AB778" s="2"/>
      <c r="AC778" s="2"/>
      <c r="AD778" s="2"/>
      <c r="AE778" s="2"/>
      <c r="AF778" s="2"/>
      <c r="AG778" s="2"/>
    </row>
    <row r="779" spans="1:33" ht="15.75" hidden="1" customHeight="1" x14ac:dyDescent="0.3">
      <c r="A779" s="2"/>
      <c r="B779" s="2"/>
      <c r="C779" s="169"/>
      <c r="D779" s="211"/>
      <c r="E779" s="169"/>
      <c r="F779" s="169"/>
      <c r="G779" s="169"/>
      <c r="H779" s="170"/>
      <c r="I779" s="170"/>
      <c r="J779" s="169"/>
      <c r="K779" s="169"/>
      <c r="L779" s="169"/>
      <c r="M779" s="169"/>
      <c r="N779" s="47"/>
      <c r="O779" s="47"/>
      <c r="P779" s="47"/>
      <c r="Q779" s="47"/>
      <c r="R779" s="47"/>
      <c r="S779" s="47"/>
      <c r="AA779" s="2"/>
      <c r="AB779" s="2"/>
      <c r="AC779" s="2"/>
      <c r="AD779" s="2"/>
      <c r="AE779" s="2"/>
      <c r="AF779" s="2"/>
      <c r="AG779" s="2"/>
    </row>
    <row r="780" spans="1:33" ht="15.75" hidden="1" customHeight="1" x14ac:dyDescent="0.3">
      <c r="A780" s="2"/>
      <c r="B780" s="2"/>
      <c r="C780" s="169"/>
      <c r="D780" s="211"/>
      <c r="E780" s="169"/>
      <c r="F780" s="169"/>
      <c r="G780" s="169"/>
      <c r="H780" s="170"/>
      <c r="I780" s="170"/>
      <c r="J780" s="169"/>
      <c r="K780" s="169"/>
      <c r="L780" s="169"/>
      <c r="M780" s="169"/>
      <c r="N780" s="47"/>
      <c r="O780" s="47"/>
      <c r="P780" s="47"/>
      <c r="Q780" s="47"/>
      <c r="R780" s="47"/>
      <c r="S780" s="47"/>
      <c r="AA780" s="2"/>
      <c r="AB780" s="2"/>
      <c r="AC780" s="2"/>
      <c r="AD780" s="2"/>
      <c r="AE780" s="2"/>
      <c r="AF780" s="2"/>
      <c r="AG780" s="2"/>
    </row>
    <row r="781" spans="1:33" ht="15.75" hidden="1" customHeight="1" x14ac:dyDescent="0.3">
      <c r="A781" s="2"/>
      <c r="B781" s="2"/>
      <c r="C781" s="169"/>
      <c r="D781" s="211"/>
      <c r="E781" s="169"/>
      <c r="F781" s="169"/>
      <c r="G781" s="169"/>
      <c r="H781" s="170"/>
      <c r="I781" s="170"/>
      <c r="J781" s="169"/>
      <c r="K781" s="169"/>
      <c r="L781" s="169"/>
      <c r="M781" s="169"/>
      <c r="N781" s="47"/>
      <c r="O781" s="47"/>
      <c r="P781" s="47"/>
      <c r="Q781" s="47"/>
      <c r="R781" s="47"/>
      <c r="S781" s="47"/>
      <c r="AA781" s="2"/>
      <c r="AB781" s="2"/>
      <c r="AC781" s="2"/>
      <c r="AD781" s="2"/>
      <c r="AE781" s="2"/>
      <c r="AF781" s="2"/>
      <c r="AG781" s="2"/>
    </row>
    <row r="782" spans="1:33" ht="15.75" hidden="1" customHeight="1" x14ac:dyDescent="0.3">
      <c r="A782" s="2"/>
      <c r="B782" s="2"/>
      <c r="C782" s="169"/>
      <c r="D782" s="211"/>
      <c r="E782" s="169"/>
      <c r="F782" s="169"/>
      <c r="G782" s="169"/>
      <c r="H782" s="170"/>
      <c r="I782" s="170"/>
      <c r="J782" s="169"/>
      <c r="K782" s="169"/>
      <c r="L782" s="169"/>
      <c r="M782" s="169"/>
      <c r="N782" s="47"/>
      <c r="O782" s="47"/>
      <c r="P782" s="47"/>
      <c r="Q782" s="47"/>
      <c r="R782" s="47"/>
      <c r="S782" s="47"/>
      <c r="AA782" s="2"/>
      <c r="AB782" s="2"/>
      <c r="AC782" s="2"/>
      <c r="AD782" s="2"/>
      <c r="AE782" s="2"/>
      <c r="AF782" s="2"/>
      <c r="AG782" s="2"/>
    </row>
    <row r="783" spans="1:33" ht="15.75" hidden="1" customHeight="1" x14ac:dyDescent="0.3">
      <c r="A783" s="2"/>
      <c r="B783" s="2"/>
      <c r="C783" s="169"/>
      <c r="D783" s="211"/>
      <c r="E783" s="169"/>
      <c r="F783" s="169"/>
      <c r="G783" s="169"/>
      <c r="H783" s="170"/>
      <c r="I783" s="170"/>
      <c r="J783" s="169"/>
      <c r="K783" s="169"/>
      <c r="L783" s="169"/>
      <c r="M783" s="169"/>
      <c r="N783" s="47"/>
      <c r="O783" s="47"/>
      <c r="P783" s="47"/>
      <c r="Q783" s="47"/>
      <c r="R783" s="47"/>
      <c r="S783" s="47"/>
      <c r="AA783" s="2"/>
      <c r="AB783" s="2"/>
      <c r="AC783" s="2"/>
      <c r="AD783" s="2"/>
      <c r="AE783" s="2"/>
      <c r="AF783" s="2"/>
      <c r="AG783" s="2"/>
    </row>
    <row r="784" spans="1:33" ht="15.75" hidden="1" customHeight="1" x14ac:dyDescent="0.3">
      <c r="A784" s="2"/>
      <c r="B784" s="2"/>
      <c r="C784" s="169"/>
      <c r="D784" s="211"/>
      <c r="E784" s="169"/>
      <c r="F784" s="169"/>
      <c r="G784" s="169"/>
      <c r="H784" s="170"/>
      <c r="I784" s="170"/>
      <c r="J784" s="169"/>
      <c r="K784" s="169"/>
      <c r="L784" s="169"/>
      <c r="M784" s="169"/>
      <c r="N784" s="47"/>
      <c r="O784" s="47"/>
      <c r="P784" s="47"/>
      <c r="Q784" s="47"/>
      <c r="R784" s="47"/>
      <c r="S784" s="47"/>
      <c r="AA784" s="2"/>
      <c r="AB784" s="2"/>
      <c r="AC784" s="2"/>
      <c r="AD784" s="2"/>
      <c r="AE784" s="2"/>
      <c r="AF784" s="2"/>
      <c r="AG784" s="2"/>
    </row>
    <row r="785" spans="1:33" ht="15.75" hidden="1" customHeight="1" x14ac:dyDescent="0.3">
      <c r="A785" s="2"/>
      <c r="B785" s="2"/>
      <c r="C785" s="169"/>
      <c r="D785" s="211"/>
      <c r="E785" s="169"/>
      <c r="F785" s="169"/>
      <c r="G785" s="169"/>
      <c r="H785" s="170"/>
      <c r="I785" s="170"/>
      <c r="J785" s="169"/>
      <c r="K785" s="169"/>
      <c r="L785" s="169"/>
      <c r="M785" s="169"/>
      <c r="N785" s="47"/>
      <c r="O785" s="47"/>
      <c r="P785" s="47"/>
      <c r="Q785" s="47"/>
      <c r="R785" s="47"/>
      <c r="S785" s="47"/>
      <c r="AA785" s="2"/>
      <c r="AB785" s="2"/>
      <c r="AC785" s="2"/>
      <c r="AD785" s="2"/>
      <c r="AE785" s="2"/>
      <c r="AF785" s="2"/>
      <c r="AG785" s="2"/>
    </row>
    <row r="786" spans="1:33" ht="15.75" hidden="1" customHeight="1" x14ac:dyDescent="0.3">
      <c r="A786" s="2"/>
      <c r="B786" s="2"/>
      <c r="C786" s="169"/>
      <c r="D786" s="211"/>
      <c r="E786" s="169"/>
      <c r="F786" s="169"/>
      <c r="G786" s="169"/>
      <c r="H786" s="170"/>
      <c r="I786" s="170"/>
      <c r="J786" s="169"/>
      <c r="K786" s="169"/>
      <c r="L786" s="169"/>
      <c r="M786" s="169"/>
      <c r="N786" s="47"/>
      <c r="O786" s="47"/>
      <c r="P786" s="47"/>
      <c r="Q786" s="47"/>
      <c r="R786" s="47"/>
      <c r="S786" s="47"/>
      <c r="AA786" s="2"/>
      <c r="AB786" s="2"/>
      <c r="AC786" s="2"/>
      <c r="AD786" s="2"/>
      <c r="AE786" s="2"/>
      <c r="AF786" s="2"/>
      <c r="AG786" s="2"/>
    </row>
    <row r="787" spans="1:33" ht="15.75" hidden="1" customHeight="1" x14ac:dyDescent="0.3">
      <c r="A787" s="2"/>
      <c r="B787" s="2"/>
      <c r="C787" s="169"/>
      <c r="D787" s="211"/>
      <c r="E787" s="169"/>
      <c r="F787" s="169"/>
      <c r="G787" s="169"/>
      <c r="H787" s="170"/>
      <c r="I787" s="170"/>
      <c r="J787" s="169"/>
      <c r="K787" s="169"/>
      <c r="L787" s="169"/>
      <c r="M787" s="169"/>
      <c r="N787" s="47"/>
      <c r="O787" s="47"/>
      <c r="P787" s="47"/>
      <c r="Q787" s="47"/>
      <c r="R787" s="47"/>
      <c r="S787" s="47"/>
      <c r="AA787" s="2"/>
      <c r="AB787" s="2"/>
      <c r="AC787" s="2"/>
      <c r="AD787" s="2"/>
      <c r="AE787" s="2"/>
      <c r="AF787" s="2"/>
      <c r="AG787" s="2"/>
    </row>
    <row r="788" spans="1:33" ht="15.75" hidden="1" customHeight="1" x14ac:dyDescent="0.3">
      <c r="A788" s="2"/>
      <c r="B788" s="2"/>
      <c r="C788" s="169"/>
      <c r="D788" s="211"/>
      <c r="E788" s="169"/>
      <c r="F788" s="169"/>
      <c r="G788" s="169"/>
      <c r="H788" s="170"/>
      <c r="I788" s="170"/>
      <c r="J788" s="169"/>
      <c r="K788" s="169"/>
      <c r="L788" s="169"/>
      <c r="M788" s="169"/>
      <c r="N788" s="47"/>
      <c r="O788" s="47"/>
      <c r="P788" s="47"/>
      <c r="Q788" s="47"/>
      <c r="R788" s="47"/>
      <c r="S788" s="47"/>
      <c r="AA788" s="2"/>
      <c r="AB788" s="2"/>
      <c r="AC788" s="2"/>
      <c r="AD788" s="2"/>
      <c r="AE788" s="2"/>
      <c r="AF788" s="2"/>
      <c r="AG788" s="2"/>
    </row>
    <row r="789" spans="1:33" ht="15.75" hidden="1" customHeight="1" x14ac:dyDescent="0.3">
      <c r="A789" s="2"/>
      <c r="B789" s="2"/>
      <c r="C789" s="169"/>
      <c r="D789" s="211"/>
      <c r="E789" s="169"/>
      <c r="F789" s="169"/>
      <c r="G789" s="169"/>
      <c r="H789" s="170"/>
      <c r="I789" s="170"/>
      <c r="J789" s="169"/>
      <c r="K789" s="169"/>
      <c r="L789" s="169"/>
      <c r="M789" s="169"/>
      <c r="N789" s="47"/>
      <c r="O789" s="47"/>
      <c r="P789" s="47"/>
      <c r="Q789" s="47"/>
      <c r="R789" s="47"/>
      <c r="S789" s="47"/>
      <c r="AA789" s="2"/>
      <c r="AB789" s="2"/>
      <c r="AC789" s="2"/>
      <c r="AD789" s="2"/>
      <c r="AE789" s="2"/>
      <c r="AF789" s="2"/>
      <c r="AG789" s="2"/>
    </row>
    <row r="790" spans="1:33" ht="15.75" hidden="1" customHeight="1" x14ac:dyDescent="0.3">
      <c r="A790" s="2"/>
      <c r="B790" s="2"/>
      <c r="C790" s="169"/>
      <c r="D790" s="211"/>
      <c r="E790" s="169"/>
      <c r="F790" s="169"/>
      <c r="G790" s="169"/>
      <c r="H790" s="170"/>
      <c r="I790" s="170"/>
      <c r="J790" s="169"/>
      <c r="K790" s="169"/>
      <c r="L790" s="169"/>
      <c r="M790" s="169"/>
      <c r="N790" s="47"/>
      <c r="O790" s="47"/>
      <c r="P790" s="47"/>
      <c r="Q790" s="47"/>
      <c r="R790" s="47"/>
      <c r="S790" s="47"/>
      <c r="AA790" s="2"/>
      <c r="AB790" s="2"/>
      <c r="AC790" s="2"/>
      <c r="AD790" s="2"/>
      <c r="AE790" s="2"/>
      <c r="AF790" s="2"/>
      <c r="AG790" s="2"/>
    </row>
    <row r="791" spans="1:33" ht="15.75" hidden="1" customHeight="1" x14ac:dyDescent="0.3">
      <c r="A791" s="2"/>
      <c r="B791" s="2"/>
      <c r="C791" s="169"/>
      <c r="D791" s="211"/>
      <c r="E791" s="169"/>
      <c r="F791" s="169"/>
      <c r="G791" s="169"/>
      <c r="H791" s="170"/>
      <c r="I791" s="170"/>
      <c r="J791" s="169"/>
      <c r="K791" s="169"/>
      <c r="L791" s="169"/>
      <c r="M791" s="169"/>
      <c r="N791" s="47"/>
      <c r="O791" s="47"/>
      <c r="P791" s="47"/>
      <c r="Q791" s="47"/>
      <c r="R791" s="47"/>
      <c r="S791" s="47"/>
      <c r="AA791" s="2"/>
      <c r="AB791" s="2"/>
      <c r="AC791" s="2"/>
      <c r="AD791" s="2"/>
      <c r="AE791" s="2"/>
      <c r="AF791" s="2"/>
      <c r="AG791" s="2"/>
    </row>
    <row r="792" spans="1:33" ht="15.75" hidden="1" customHeight="1" x14ac:dyDescent="0.3">
      <c r="A792" s="2"/>
      <c r="B792" s="2"/>
      <c r="C792" s="169"/>
      <c r="D792" s="211"/>
      <c r="E792" s="169"/>
      <c r="F792" s="169"/>
      <c r="G792" s="169"/>
      <c r="H792" s="170"/>
      <c r="I792" s="170"/>
      <c r="J792" s="169"/>
      <c r="K792" s="169"/>
      <c r="L792" s="169"/>
      <c r="M792" s="169"/>
      <c r="N792" s="47"/>
      <c r="O792" s="47"/>
      <c r="P792" s="47"/>
      <c r="Q792" s="47"/>
      <c r="R792" s="47"/>
      <c r="S792" s="47"/>
      <c r="AA792" s="2"/>
      <c r="AB792" s="2"/>
      <c r="AC792" s="2"/>
      <c r="AD792" s="2"/>
      <c r="AE792" s="2"/>
      <c r="AF792" s="2"/>
      <c r="AG792" s="2"/>
    </row>
    <row r="793" spans="1:33" ht="15.75" hidden="1" customHeight="1" x14ac:dyDescent="0.3">
      <c r="A793" s="2"/>
      <c r="B793" s="2"/>
      <c r="C793" s="169"/>
      <c r="D793" s="211"/>
      <c r="E793" s="169"/>
      <c r="F793" s="169"/>
      <c r="G793" s="169"/>
      <c r="H793" s="170"/>
      <c r="I793" s="170"/>
      <c r="J793" s="169"/>
      <c r="K793" s="169"/>
      <c r="L793" s="169"/>
      <c r="M793" s="169"/>
      <c r="N793" s="47"/>
      <c r="O793" s="47"/>
      <c r="P793" s="47"/>
      <c r="Q793" s="47"/>
      <c r="R793" s="47"/>
      <c r="S793" s="47"/>
      <c r="AA793" s="2"/>
      <c r="AB793" s="2"/>
      <c r="AC793" s="2"/>
      <c r="AD793" s="2"/>
      <c r="AE793" s="2"/>
      <c r="AF793" s="2"/>
      <c r="AG793" s="2"/>
    </row>
    <row r="794" spans="1:33" ht="15.75" hidden="1" customHeight="1" x14ac:dyDescent="0.3">
      <c r="A794" s="2"/>
      <c r="B794" s="2"/>
      <c r="C794" s="169"/>
      <c r="D794" s="211"/>
      <c r="E794" s="169"/>
      <c r="F794" s="169"/>
      <c r="G794" s="169"/>
      <c r="H794" s="170"/>
      <c r="I794" s="170"/>
      <c r="J794" s="169"/>
      <c r="K794" s="169"/>
      <c r="L794" s="169"/>
      <c r="M794" s="169"/>
      <c r="N794" s="47"/>
      <c r="O794" s="47"/>
      <c r="P794" s="47"/>
      <c r="Q794" s="47"/>
      <c r="R794" s="47"/>
      <c r="S794" s="47"/>
      <c r="AA794" s="2"/>
      <c r="AB794" s="2"/>
      <c r="AC794" s="2"/>
      <c r="AD794" s="2"/>
      <c r="AE794" s="2"/>
      <c r="AF794" s="2"/>
      <c r="AG794" s="2"/>
    </row>
    <row r="795" spans="1:33" ht="15.75" hidden="1" customHeight="1" x14ac:dyDescent="0.3">
      <c r="A795" s="2"/>
      <c r="B795" s="2"/>
      <c r="C795" s="169"/>
      <c r="D795" s="211"/>
      <c r="E795" s="169"/>
      <c r="F795" s="169"/>
      <c r="G795" s="169"/>
      <c r="H795" s="170"/>
      <c r="I795" s="170"/>
      <c r="J795" s="169"/>
      <c r="K795" s="169"/>
      <c r="L795" s="169"/>
      <c r="M795" s="169"/>
      <c r="N795" s="47"/>
      <c r="O795" s="47"/>
      <c r="P795" s="47"/>
      <c r="Q795" s="47"/>
      <c r="R795" s="47"/>
      <c r="S795" s="47"/>
      <c r="AA795" s="2"/>
      <c r="AB795" s="2"/>
      <c r="AC795" s="2"/>
      <c r="AD795" s="2"/>
      <c r="AE795" s="2"/>
      <c r="AF795" s="2"/>
      <c r="AG795" s="2"/>
    </row>
    <row r="796" spans="1:33" ht="15.75" hidden="1" customHeight="1" x14ac:dyDescent="0.3">
      <c r="A796" s="2"/>
      <c r="B796" s="2"/>
      <c r="C796" s="169"/>
      <c r="D796" s="211"/>
      <c r="E796" s="169"/>
      <c r="F796" s="169"/>
      <c r="G796" s="169"/>
      <c r="H796" s="170"/>
      <c r="I796" s="170"/>
      <c r="J796" s="169"/>
      <c r="K796" s="169"/>
      <c r="L796" s="169"/>
      <c r="M796" s="169"/>
      <c r="N796" s="47"/>
      <c r="O796" s="47"/>
      <c r="P796" s="47"/>
      <c r="Q796" s="47"/>
      <c r="R796" s="47"/>
      <c r="S796" s="47"/>
      <c r="AA796" s="2"/>
      <c r="AB796" s="2"/>
      <c r="AC796" s="2"/>
      <c r="AD796" s="2"/>
      <c r="AE796" s="2"/>
      <c r="AF796" s="2"/>
      <c r="AG796" s="2"/>
    </row>
    <row r="797" spans="1:33" ht="15.75" hidden="1" customHeight="1" x14ac:dyDescent="0.3">
      <c r="A797" s="2"/>
      <c r="B797" s="2"/>
      <c r="C797" s="169"/>
      <c r="D797" s="211"/>
      <c r="E797" s="169"/>
      <c r="F797" s="169"/>
      <c r="G797" s="169"/>
      <c r="H797" s="170"/>
      <c r="I797" s="170"/>
      <c r="J797" s="169"/>
      <c r="K797" s="169"/>
      <c r="L797" s="169"/>
      <c r="M797" s="169"/>
      <c r="N797" s="47"/>
      <c r="O797" s="47"/>
      <c r="P797" s="47"/>
      <c r="Q797" s="47"/>
      <c r="R797" s="47"/>
      <c r="S797" s="47"/>
      <c r="AA797" s="2"/>
      <c r="AB797" s="2"/>
      <c r="AC797" s="2"/>
      <c r="AD797" s="2"/>
      <c r="AE797" s="2"/>
      <c r="AF797" s="2"/>
      <c r="AG797" s="2"/>
    </row>
    <row r="798" spans="1:33" ht="15.75" hidden="1" customHeight="1" x14ac:dyDescent="0.3">
      <c r="A798" s="2"/>
      <c r="B798" s="2"/>
      <c r="C798" s="169"/>
      <c r="D798" s="211"/>
      <c r="E798" s="169"/>
      <c r="F798" s="169"/>
      <c r="G798" s="169"/>
      <c r="H798" s="170"/>
      <c r="I798" s="170"/>
      <c r="J798" s="169"/>
      <c r="K798" s="169"/>
      <c r="L798" s="169"/>
      <c r="M798" s="169"/>
      <c r="N798" s="47"/>
      <c r="O798" s="47"/>
      <c r="P798" s="47"/>
      <c r="Q798" s="47"/>
      <c r="R798" s="47"/>
      <c r="S798" s="47"/>
      <c r="AA798" s="2"/>
      <c r="AB798" s="2"/>
      <c r="AC798" s="2"/>
      <c r="AD798" s="2"/>
      <c r="AE798" s="2"/>
      <c r="AF798" s="2"/>
      <c r="AG798" s="2"/>
    </row>
    <row r="799" spans="1:33" ht="15.75" hidden="1" customHeight="1" x14ac:dyDescent="0.3">
      <c r="A799" s="2"/>
      <c r="B799" s="2"/>
      <c r="C799" s="169"/>
      <c r="D799" s="211"/>
      <c r="E799" s="169"/>
      <c r="F799" s="169"/>
      <c r="G799" s="169"/>
      <c r="H799" s="170"/>
      <c r="I799" s="170"/>
      <c r="J799" s="169"/>
      <c r="K799" s="169"/>
      <c r="L799" s="169"/>
      <c r="M799" s="169"/>
      <c r="N799" s="47"/>
      <c r="O799" s="47"/>
      <c r="P799" s="47"/>
      <c r="Q799" s="47"/>
      <c r="R799" s="47"/>
      <c r="S799" s="47"/>
      <c r="AA799" s="2"/>
      <c r="AB799" s="2"/>
      <c r="AC799" s="2"/>
      <c r="AD799" s="2"/>
      <c r="AE799" s="2"/>
      <c r="AF799" s="2"/>
      <c r="AG799" s="2"/>
    </row>
    <row r="800" spans="1:33" ht="15.75" hidden="1" customHeight="1" x14ac:dyDescent="0.3">
      <c r="A800" s="2"/>
      <c r="B800" s="2"/>
      <c r="C800" s="169"/>
      <c r="D800" s="211"/>
      <c r="E800" s="169"/>
      <c r="F800" s="169"/>
      <c r="G800" s="169"/>
      <c r="H800" s="170"/>
      <c r="I800" s="170"/>
      <c r="J800" s="169"/>
      <c r="K800" s="169"/>
      <c r="L800" s="169"/>
      <c r="M800" s="169"/>
      <c r="N800" s="47"/>
      <c r="O800" s="47"/>
      <c r="P800" s="47"/>
      <c r="Q800" s="47"/>
      <c r="R800" s="47"/>
      <c r="S800" s="47"/>
      <c r="AA800" s="2"/>
      <c r="AB800" s="2"/>
      <c r="AC800" s="2"/>
      <c r="AD800" s="2"/>
      <c r="AE800" s="2"/>
      <c r="AF800" s="2"/>
      <c r="AG800" s="2"/>
    </row>
    <row r="801" spans="1:33" ht="15.75" hidden="1" customHeight="1" x14ac:dyDescent="0.3">
      <c r="A801" s="2"/>
      <c r="B801" s="2"/>
      <c r="C801" s="169"/>
      <c r="D801" s="211"/>
      <c r="E801" s="169"/>
      <c r="F801" s="169"/>
      <c r="G801" s="169"/>
      <c r="H801" s="170"/>
      <c r="I801" s="170"/>
      <c r="J801" s="169"/>
      <c r="K801" s="169"/>
      <c r="L801" s="169"/>
      <c r="M801" s="169"/>
      <c r="N801" s="47"/>
      <c r="O801" s="47"/>
      <c r="P801" s="47"/>
      <c r="Q801" s="47"/>
      <c r="R801" s="47"/>
      <c r="S801" s="47"/>
      <c r="AA801" s="2"/>
      <c r="AB801" s="2"/>
      <c r="AC801" s="2"/>
      <c r="AD801" s="2"/>
      <c r="AE801" s="2"/>
      <c r="AF801" s="2"/>
      <c r="AG801" s="2"/>
    </row>
    <row r="802" spans="1:33" ht="15.75" hidden="1" customHeight="1" x14ac:dyDescent="0.3">
      <c r="A802" s="2"/>
      <c r="B802" s="2"/>
      <c r="C802" s="169"/>
      <c r="D802" s="211"/>
      <c r="E802" s="169"/>
      <c r="F802" s="169"/>
      <c r="G802" s="169"/>
      <c r="H802" s="170"/>
      <c r="I802" s="170"/>
      <c r="J802" s="169"/>
      <c r="K802" s="169"/>
      <c r="L802" s="169"/>
      <c r="M802" s="169"/>
      <c r="N802" s="47"/>
      <c r="O802" s="47"/>
      <c r="P802" s="47"/>
      <c r="Q802" s="47"/>
      <c r="R802" s="47"/>
      <c r="S802" s="47"/>
      <c r="AA802" s="2"/>
      <c r="AB802" s="2"/>
      <c r="AC802" s="2"/>
      <c r="AD802" s="2"/>
      <c r="AE802" s="2"/>
      <c r="AF802" s="2"/>
      <c r="AG802" s="2"/>
    </row>
    <row r="803" spans="1:33" ht="15.75" hidden="1" customHeight="1" x14ac:dyDescent="0.3">
      <c r="A803" s="2"/>
      <c r="B803" s="2"/>
      <c r="C803" s="169"/>
      <c r="D803" s="211"/>
      <c r="E803" s="169"/>
      <c r="F803" s="169"/>
      <c r="G803" s="169"/>
      <c r="H803" s="170"/>
      <c r="I803" s="170"/>
      <c r="J803" s="169"/>
      <c r="K803" s="169"/>
      <c r="L803" s="169"/>
      <c r="M803" s="169"/>
      <c r="N803" s="47"/>
      <c r="O803" s="47"/>
      <c r="P803" s="47"/>
      <c r="Q803" s="47"/>
      <c r="R803" s="47"/>
      <c r="S803" s="47"/>
      <c r="AA803" s="2"/>
      <c r="AB803" s="2"/>
      <c r="AC803" s="2"/>
      <c r="AD803" s="2"/>
      <c r="AE803" s="2"/>
      <c r="AF803" s="2"/>
      <c r="AG803" s="2"/>
    </row>
    <row r="804" spans="1:33" ht="15.75" hidden="1" customHeight="1" x14ac:dyDescent="0.3">
      <c r="A804" s="2"/>
      <c r="B804" s="2"/>
      <c r="C804" s="169"/>
      <c r="D804" s="211"/>
      <c r="E804" s="169"/>
      <c r="F804" s="169"/>
      <c r="G804" s="169"/>
      <c r="H804" s="170"/>
      <c r="I804" s="170"/>
      <c r="J804" s="169"/>
      <c r="K804" s="169"/>
      <c r="L804" s="169"/>
      <c r="M804" s="169"/>
      <c r="N804" s="47"/>
      <c r="O804" s="47"/>
      <c r="P804" s="47"/>
      <c r="Q804" s="47"/>
      <c r="R804" s="47"/>
      <c r="S804" s="47"/>
      <c r="AA804" s="2"/>
      <c r="AB804" s="2"/>
      <c r="AC804" s="2"/>
      <c r="AD804" s="2"/>
      <c r="AE804" s="2"/>
      <c r="AF804" s="2"/>
      <c r="AG804" s="2"/>
    </row>
    <row r="805" spans="1:33" ht="15.75" hidden="1" customHeight="1" x14ac:dyDescent="0.3">
      <c r="A805" s="2"/>
      <c r="B805" s="2"/>
      <c r="C805" s="169"/>
      <c r="D805" s="211"/>
      <c r="E805" s="169"/>
      <c r="F805" s="169"/>
      <c r="G805" s="169"/>
      <c r="H805" s="170"/>
      <c r="I805" s="170"/>
      <c r="J805" s="169"/>
      <c r="K805" s="169"/>
      <c r="L805" s="169"/>
      <c r="M805" s="169"/>
      <c r="N805" s="47"/>
      <c r="O805" s="47"/>
      <c r="P805" s="47"/>
      <c r="Q805" s="47"/>
      <c r="R805" s="47"/>
      <c r="S805" s="47"/>
      <c r="AA805" s="2"/>
      <c r="AB805" s="2"/>
      <c r="AC805" s="2"/>
      <c r="AD805" s="2"/>
      <c r="AE805" s="2"/>
      <c r="AF805" s="2"/>
      <c r="AG805" s="2"/>
    </row>
    <row r="806" spans="1:33" ht="15.75" hidden="1" customHeight="1" x14ac:dyDescent="0.3">
      <c r="A806" s="2"/>
      <c r="B806" s="2"/>
      <c r="C806" s="169"/>
      <c r="D806" s="211"/>
      <c r="E806" s="169"/>
      <c r="F806" s="169"/>
      <c r="G806" s="169"/>
      <c r="H806" s="170"/>
      <c r="I806" s="170"/>
      <c r="J806" s="169"/>
      <c r="K806" s="169"/>
      <c r="L806" s="169"/>
      <c r="M806" s="169"/>
      <c r="N806" s="47"/>
      <c r="O806" s="47"/>
      <c r="P806" s="47"/>
      <c r="Q806" s="47"/>
      <c r="R806" s="47"/>
      <c r="S806" s="47"/>
      <c r="AA806" s="2"/>
      <c r="AB806" s="2"/>
      <c r="AC806" s="2"/>
      <c r="AD806" s="2"/>
      <c r="AE806" s="2"/>
      <c r="AF806" s="2"/>
      <c r="AG806" s="2"/>
    </row>
    <row r="807" spans="1:33" ht="15.75" hidden="1" customHeight="1" x14ac:dyDescent="0.3">
      <c r="A807" s="2"/>
      <c r="B807" s="2"/>
      <c r="C807" s="169"/>
      <c r="D807" s="211"/>
      <c r="E807" s="169"/>
      <c r="F807" s="169"/>
      <c r="G807" s="169"/>
      <c r="H807" s="170"/>
      <c r="I807" s="170"/>
      <c r="J807" s="169"/>
      <c r="K807" s="169"/>
      <c r="L807" s="169"/>
      <c r="M807" s="169"/>
      <c r="N807" s="47"/>
      <c r="O807" s="47"/>
      <c r="P807" s="47"/>
      <c r="Q807" s="47"/>
      <c r="R807" s="47"/>
      <c r="S807" s="47"/>
      <c r="AA807" s="2"/>
      <c r="AB807" s="2"/>
      <c r="AC807" s="2"/>
      <c r="AD807" s="2"/>
      <c r="AE807" s="2"/>
      <c r="AF807" s="2"/>
      <c r="AG807" s="2"/>
    </row>
    <row r="808" spans="1:33" ht="15.75" hidden="1" customHeight="1" x14ac:dyDescent="0.3">
      <c r="A808" s="2"/>
      <c r="B808" s="2"/>
      <c r="C808" s="169"/>
      <c r="D808" s="211"/>
      <c r="E808" s="169"/>
      <c r="F808" s="169"/>
      <c r="G808" s="169"/>
      <c r="H808" s="170"/>
      <c r="I808" s="170"/>
      <c r="J808" s="169"/>
      <c r="K808" s="169"/>
      <c r="L808" s="169"/>
      <c r="M808" s="169"/>
      <c r="N808" s="47"/>
      <c r="O808" s="47"/>
      <c r="P808" s="47"/>
      <c r="Q808" s="47"/>
      <c r="R808" s="47"/>
      <c r="S808" s="47"/>
      <c r="AA808" s="2"/>
      <c r="AB808" s="2"/>
      <c r="AC808" s="2"/>
      <c r="AD808" s="2"/>
      <c r="AE808" s="2"/>
      <c r="AF808" s="2"/>
      <c r="AG808" s="2"/>
    </row>
    <row r="809" spans="1:33" ht="15.75" hidden="1" customHeight="1" x14ac:dyDescent="0.3">
      <c r="A809" s="2"/>
      <c r="B809" s="2"/>
      <c r="C809" s="169"/>
      <c r="D809" s="211"/>
      <c r="E809" s="169"/>
      <c r="F809" s="169"/>
      <c r="G809" s="169"/>
      <c r="H809" s="170"/>
      <c r="I809" s="170"/>
      <c r="J809" s="169"/>
      <c r="K809" s="169"/>
      <c r="L809" s="169"/>
      <c r="M809" s="169"/>
      <c r="N809" s="47"/>
      <c r="O809" s="47"/>
      <c r="P809" s="47"/>
      <c r="Q809" s="47"/>
      <c r="R809" s="47"/>
      <c r="S809" s="47"/>
      <c r="AA809" s="2"/>
      <c r="AB809" s="2"/>
      <c r="AC809" s="2"/>
      <c r="AD809" s="2"/>
      <c r="AE809" s="2"/>
      <c r="AF809" s="2"/>
      <c r="AG809" s="2"/>
    </row>
    <row r="810" spans="1:33" ht="15.75" hidden="1" customHeight="1" x14ac:dyDescent="0.3">
      <c r="A810" s="2"/>
      <c r="B810" s="2"/>
      <c r="C810" s="169"/>
      <c r="D810" s="211"/>
      <c r="E810" s="169"/>
      <c r="F810" s="169"/>
      <c r="G810" s="169"/>
      <c r="H810" s="170"/>
      <c r="I810" s="170"/>
      <c r="J810" s="169"/>
      <c r="K810" s="169"/>
      <c r="L810" s="169"/>
      <c r="M810" s="169"/>
      <c r="N810" s="47"/>
      <c r="O810" s="47"/>
      <c r="P810" s="47"/>
      <c r="Q810" s="47"/>
      <c r="R810" s="47"/>
      <c r="S810" s="47"/>
      <c r="AA810" s="2"/>
      <c r="AB810" s="2"/>
      <c r="AC810" s="2"/>
      <c r="AD810" s="2"/>
      <c r="AE810" s="2"/>
      <c r="AF810" s="2"/>
      <c r="AG810" s="2"/>
    </row>
    <row r="811" spans="1:33" ht="15.75" hidden="1" customHeight="1" x14ac:dyDescent="0.3">
      <c r="A811" s="2"/>
      <c r="B811" s="2"/>
      <c r="C811" s="169"/>
      <c r="D811" s="211"/>
      <c r="E811" s="169"/>
      <c r="F811" s="169"/>
      <c r="G811" s="169"/>
      <c r="H811" s="170"/>
      <c r="I811" s="170"/>
      <c r="J811" s="169"/>
      <c r="K811" s="169"/>
      <c r="L811" s="169"/>
      <c r="M811" s="169"/>
      <c r="N811" s="47"/>
      <c r="O811" s="47"/>
      <c r="P811" s="47"/>
      <c r="Q811" s="47"/>
      <c r="R811" s="47"/>
      <c r="S811" s="47"/>
      <c r="AA811" s="2"/>
      <c r="AB811" s="2"/>
      <c r="AC811" s="2"/>
      <c r="AD811" s="2"/>
      <c r="AE811" s="2"/>
      <c r="AF811" s="2"/>
      <c r="AG811" s="2"/>
    </row>
    <row r="812" spans="1:33" ht="15.75" hidden="1" customHeight="1" x14ac:dyDescent="0.3">
      <c r="A812" s="2"/>
      <c r="B812" s="2"/>
      <c r="C812" s="169"/>
      <c r="D812" s="211"/>
      <c r="E812" s="169"/>
      <c r="F812" s="169"/>
      <c r="G812" s="169"/>
      <c r="H812" s="170"/>
      <c r="I812" s="170"/>
      <c r="J812" s="169"/>
      <c r="K812" s="169"/>
      <c r="L812" s="169"/>
      <c r="M812" s="169"/>
      <c r="N812" s="47"/>
      <c r="O812" s="47"/>
      <c r="P812" s="47"/>
      <c r="Q812" s="47"/>
      <c r="R812" s="47"/>
      <c r="S812" s="47"/>
      <c r="AA812" s="2"/>
      <c r="AB812" s="2"/>
      <c r="AC812" s="2"/>
      <c r="AD812" s="2"/>
      <c r="AE812" s="2"/>
      <c r="AF812" s="2"/>
      <c r="AG812" s="2"/>
    </row>
    <row r="813" spans="1:33" ht="15.75" hidden="1" customHeight="1" x14ac:dyDescent="0.3">
      <c r="A813" s="2"/>
      <c r="B813" s="2"/>
      <c r="C813" s="169"/>
      <c r="D813" s="211"/>
      <c r="E813" s="169"/>
      <c r="F813" s="169"/>
      <c r="G813" s="169"/>
      <c r="H813" s="170"/>
      <c r="I813" s="170"/>
      <c r="J813" s="169"/>
      <c r="K813" s="169"/>
      <c r="L813" s="169"/>
      <c r="M813" s="169"/>
      <c r="N813" s="47"/>
      <c r="O813" s="47"/>
      <c r="P813" s="47"/>
      <c r="Q813" s="47"/>
      <c r="R813" s="47"/>
      <c r="S813" s="47"/>
      <c r="AA813" s="2"/>
      <c r="AB813" s="2"/>
      <c r="AC813" s="2"/>
      <c r="AD813" s="2"/>
      <c r="AE813" s="2"/>
      <c r="AF813" s="2"/>
      <c r="AG813" s="2"/>
    </row>
    <row r="814" spans="1:33" ht="15.75" hidden="1" customHeight="1" x14ac:dyDescent="0.3">
      <c r="A814" s="2"/>
      <c r="B814" s="2"/>
      <c r="C814" s="169"/>
      <c r="D814" s="211"/>
      <c r="E814" s="169"/>
      <c r="F814" s="169"/>
      <c r="G814" s="169"/>
      <c r="H814" s="170"/>
      <c r="I814" s="170"/>
      <c r="J814" s="169"/>
      <c r="K814" s="169"/>
      <c r="L814" s="169"/>
      <c r="M814" s="169"/>
      <c r="N814" s="47"/>
      <c r="O814" s="47"/>
      <c r="P814" s="47"/>
      <c r="Q814" s="47"/>
      <c r="R814" s="47"/>
      <c r="S814" s="47"/>
      <c r="AA814" s="2"/>
      <c r="AB814" s="2"/>
      <c r="AC814" s="2"/>
      <c r="AD814" s="2"/>
      <c r="AE814" s="2"/>
      <c r="AF814" s="2"/>
      <c r="AG814" s="2"/>
    </row>
    <row r="815" spans="1:33" ht="15.75" hidden="1" customHeight="1" x14ac:dyDescent="0.3">
      <c r="A815" s="2"/>
      <c r="B815" s="2"/>
      <c r="C815" s="169"/>
      <c r="D815" s="211"/>
      <c r="E815" s="169"/>
      <c r="F815" s="169"/>
      <c r="G815" s="169"/>
      <c r="H815" s="170"/>
      <c r="I815" s="170"/>
      <c r="J815" s="169"/>
      <c r="K815" s="169"/>
      <c r="L815" s="169"/>
      <c r="M815" s="169"/>
      <c r="N815" s="47"/>
      <c r="O815" s="47"/>
      <c r="P815" s="47"/>
      <c r="Q815" s="47"/>
      <c r="R815" s="47"/>
      <c r="S815" s="47"/>
      <c r="AA815" s="2"/>
      <c r="AB815" s="2"/>
      <c r="AC815" s="2"/>
      <c r="AD815" s="2"/>
      <c r="AE815" s="2"/>
      <c r="AF815" s="2"/>
      <c r="AG815" s="2"/>
    </row>
    <row r="816" spans="1:33" ht="15.75" hidden="1" customHeight="1" x14ac:dyDescent="0.3">
      <c r="A816" s="2"/>
      <c r="B816" s="2"/>
      <c r="C816" s="169"/>
      <c r="D816" s="211"/>
      <c r="E816" s="169"/>
      <c r="F816" s="169"/>
      <c r="G816" s="169"/>
      <c r="H816" s="170"/>
      <c r="I816" s="170"/>
      <c r="J816" s="169"/>
      <c r="K816" s="169"/>
      <c r="L816" s="169"/>
      <c r="M816" s="169"/>
      <c r="N816" s="47"/>
      <c r="O816" s="47"/>
      <c r="P816" s="47"/>
      <c r="Q816" s="47"/>
      <c r="R816" s="47"/>
      <c r="S816" s="47"/>
      <c r="AA816" s="2"/>
      <c r="AB816" s="2"/>
      <c r="AC816" s="2"/>
      <c r="AD816" s="2"/>
      <c r="AE816" s="2"/>
      <c r="AF816" s="2"/>
      <c r="AG816" s="2"/>
    </row>
    <row r="817" spans="1:33" ht="15.75" hidden="1" customHeight="1" x14ac:dyDescent="0.3">
      <c r="A817" s="2"/>
      <c r="B817" s="2"/>
      <c r="C817" s="169"/>
      <c r="D817" s="211"/>
      <c r="E817" s="169"/>
      <c r="F817" s="169"/>
      <c r="G817" s="169"/>
      <c r="H817" s="170"/>
      <c r="I817" s="170"/>
      <c r="J817" s="169"/>
      <c r="K817" s="169"/>
      <c r="L817" s="169"/>
      <c r="M817" s="169"/>
      <c r="N817" s="47"/>
      <c r="O817" s="47"/>
      <c r="P817" s="47"/>
      <c r="Q817" s="47"/>
      <c r="R817" s="47"/>
      <c r="S817" s="47"/>
      <c r="AA817" s="2"/>
      <c r="AB817" s="2"/>
      <c r="AC817" s="2"/>
      <c r="AD817" s="2"/>
      <c r="AE817" s="2"/>
      <c r="AF817" s="2"/>
      <c r="AG817" s="2"/>
    </row>
    <row r="818" spans="1:33" ht="15.75" hidden="1" customHeight="1" x14ac:dyDescent="0.3">
      <c r="A818" s="2"/>
      <c r="B818" s="2"/>
      <c r="C818" s="169"/>
      <c r="D818" s="211"/>
      <c r="E818" s="169"/>
      <c r="F818" s="169"/>
      <c r="G818" s="169"/>
      <c r="H818" s="170"/>
      <c r="I818" s="170"/>
      <c r="J818" s="169"/>
      <c r="K818" s="169"/>
      <c r="L818" s="169"/>
      <c r="M818" s="169"/>
      <c r="N818" s="47"/>
      <c r="O818" s="47"/>
      <c r="P818" s="47"/>
      <c r="Q818" s="47"/>
      <c r="R818" s="47"/>
      <c r="S818" s="47"/>
      <c r="AA818" s="2"/>
      <c r="AB818" s="2"/>
      <c r="AC818" s="2"/>
      <c r="AD818" s="2"/>
      <c r="AE818" s="2"/>
      <c r="AF818" s="2"/>
      <c r="AG818" s="2"/>
    </row>
    <row r="819" spans="1:33" ht="15.75" hidden="1" customHeight="1" x14ac:dyDescent="0.3">
      <c r="A819" s="2"/>
      <c r="B819" s="2"/>
      <c r="C819" s="169"/>
      <c r="D819" s="211"/>
      <c r="E819" s="169"/>
      <c r="F819" s="169"/>
      <c r="G819" s="169"/>
      <c r="H819" s="170"/>
      <c r="I819" s="170"/>
      <c r="J819" s="169"/>
      <c r="K819" s="169"/>
      <c r="L819" s="169"/>
      <c r="M819" s="169"/>
      <c r="N819" s="47"/>
      <c r="O819" s="47"/>
      <c r="P819" s="47"/>
      <c r="Q819" s="47"/>
      <c r="R819" s="47"/>
      <c r="S819" s="47"/>
      <c r="AA819" s="2"/>
      <c r="AB819" s="2"/>
      <c r="AC819" s="2"/>
      <c r="AD819" s="2"/>
      <c r="AE819" s="2"/>
      <c r="AF819" s="2"/>
      <c r="AG819" s="2"/>
    </row>
    <row r="820" spans="1:33" ht="15.75" hidden="1" customHeight="1" x14ac:dyDescent="0.3">
      <c r="A820" s="2"/>
      <c r="B820" s="2"/>
      <c r="C820" s="169"/>
      <c r="D820" s="211"/>
      <c r="E820" s="169"/>
      <c r="F820" s="169"/>
      <c r="G820" s="169"/>
      <c r="H820" s="170"/>
      <c r="I820" s="170"/>
      <c r="J820" s="169"/>
      <c r="K820" s="169"/>
      <c r="L820" s="169"/>
      <c r="M820" s="169"/>
      <c r="N820" s="47"/>
      <c r="O820" s="47"/>
      <c r="P820" s="47"/>
      <c r="Q820" s="47"/>
      <c r="R820" s="47"/>
      <c r="S820" s="47"/>
      <c r="AA820" s="2"/>
      <c r="AB820" s="2"/>
      <c r="AC820" s="2"/>
      <c r="AD820" s="2"/>
      <c r="AE820" s="2"/>
      <c r="AF820" s="2"/>
      <c r="AG820" s="2"/>
    </row>
    <row r="821" spans="1:33" ht="15.75" hidden="1" customHeight="1" x14ac:dyDescent="0.3">
      <c r="A821" s="2"/>
      <c r="B821" s="2"/>
      <c r="C821" s="169"/>
      <c r="D821" s="211"/>
      <c r="E821" s="169"/>
      <c r="F821" s="169"/>
      <c r="G821" s="169"/>
      <c r="H821" s="170"/>
      <c r="I821" s="170"/>
      <c r="J821" s="169"/>
      <c r="K821" s="169"/>
      <c r="L821" s="169"/>
      <c r="M821" s="169"/>
      <c r="N821" s="47"/>
      <c r="O821" s="47"/>
      <c r="P821" s="47"/>
      <c r="Q821" s="47"/>
      <c r="R821" s="47"/>
      <c r="S821" s="47"/>
      <c r="AA821" s="2"/>
      <c r="AB821" s="2"/>
      <c r="AC821" s="2"/>
      <c r="AD821" s="2"/>
      <c r="AE821" s="2"/>
      <c r="AF821" s="2"/>
      <c r="AG821" s="2"/>
    </row>
    <row r="822" spans="1:33" ht="15.75" hidden="1" customHeight="1" x14ac:dyDescent="0.3">
      <c r="A822" s="2"/>
      <c r="B822" s="2"/>
      <c r="C822" s="169"/>
      <c r="D822" s="211"/>
      <c r="E822" s="169"/>
      <c r="F822" s="169"/>
      <c r="G822" s="169"/>
      <c r="H822" s="170"/>
      <c r="I822" s="170"/>
      <c r="J822" s="169"/>
      <c r="K822" s="169"/>
      <c r="L822" s="169"/>
      <c r="M822" s="169"/>
      <c r="N822" s="47"/>
      <c r="O822" s="47"/>
      <c r="P822" s="47"/>
      <c r="Q822" s="47"/>
      <c r="R822" s="47"/>
      <c r="S822" s="47"/>
      <c r="AA822" s="2"/>
      <c r="AB822" s="2"/>
      <c r="AC822" s="2"/>
      <c r="AD822" s="2"/>
      <c r="AE822" s="2"/>
      <c r="AF822" s="2"/>
      <c r="AG822" s="2"/>
    </row>
    <row r="823" spans="1:33" ht="15.75" hidden="1" customHeight="1" x14ac:dyDescent="0.3">
      <c r="A823" s="2"/>
      <c r="B823" s="2"/>
      <c r="C823" s="169"/>
      <c r="D823" s="211"/>
      <c r="E823" s="169"/>
      <c r="F823" s="169"/>
      <c r="G823" s="169"/>
      <c r="H823" s="170"/>
      <c r="I823" s="170"/>
      <c r="J823" s="169"/>
      <c r="K823" s="169"/>
      <c r="L823" s="169"/>
      <c r="M823" s="169"/>
      <c r="N823" s="47"/>
      <c r="O823" s="47"/>
      <c r="P823" s="47"/>
      <c r="Q823" s="47"/>
      <c r="R823" s="47"/>
      <c r="S823" s="47"/>
      <c r="AA823" s="2"/>
      <c r="AB823" s="2"/>
      <c r="AC823" s="2"/>
      <c r="AD823" s="2"/>
      <c r="AE823" s="2"/>
      <c r="AF823" s="2"/>
      <c r="AG823" s="2"/>
    </row>
    <row r="824" spans="1:33" ht="15.75" hidden="1" customHeight="1" x14ac:dyDescent="0.3">
      <c r="A824" s="2"/>
      <c r="B824" s="2"/>
      <c r="C824" s="169"/>
      <c r="D824" s="211"/>
      <c r="E824" s="169"/>
      <c r="F824" s="169"/>
      <c r="G824" s="169"/>
      <c r="H824" s="170"/>
      <c r="I824" s="170"/>
      <c r="J824" s="169"/>
      <c r="K824" s="169"/>
      <c r="L824" s="169"/>
      <c r="M824" s="169"/>
      <c r="N824" s="47"/>
      <c r="O824" s="47"/>
      <c r="P824" s="47"/>
      <c r="Q824" s="47"/>
      <c r="R824" s="47"/>
      <c r="S824" s="47"/>
      <c r="AA824" s="2"/>
      <c r="AB824" s="2"/>
      <c r="AC824" s="2"/>
      <c r="AD824" s="2"/>
      <c r="AE824" s="2"/>
      <c r="AF824" s="2"/>
      <c r="AG824" s="2"/>
    </row>
    <row r="825" spans="1:33" ht="15.75" hidden="1" customHeight="1" x14ac:dyDescent="0.3">
      <c r="A825" s="2"/>
      <c r="B825" s="2"/>
      <c r="C825" s="169"/>
      <c r="D825" s="211"/>
      <c r="E825" s="169"/>
      <c r="F825" s="169"/>
      <c r="G825" s="169"/>
      <c r="H825" s="170"/>
      <c r="I825" s="170"/>
      <c r="J825" s="169"/>
      <c r="K825" s="169"/>
      <c r="L825" s="169"/>
      <c r="M825" s="169"/>
      <c r="N825" s="47"/>
      <c r="O825" s="47"/>
      <c r="P825" s="47"/>
      <c r="Q825" s="47"/>
      <c r="R825" s="47"/>
      <c r="S825" s="47"/>
      <c r="AA825" s="2"/>
      <c r="AB825" s="2"/>
      <c r="AC825" s="2"/>
      <c r="AD825" s="2"/>
      <c r="AE825" s="2"/>
      <c r="AF825" s="2"/>
      <c r="AG825" s="2"/>
    </row>
    <row r="826" spans="1:33" ht="15.75" hidden="1" customHeight="1" x14ac:dyDescent="0.3">
      <c r="A826" s="2"/>
      <c r="B826" s="2"/>
      <c r="C826" s="169"/>
      <c r="D826" s="211"/>
      <c r="E826" s="169"/>
      <c r="F826" s="169"/>
      <c r="G826" s="169"/>
      <c r="H826" s="170"/>
      <c r="I826" s="170"/>
      <c r="J826" s="169"/>
      <c r="K826" s="169"/>
      <c r="L826" s="169"/>
      <c r="M826" s="169"/>
      <c r="N826" s="47"/>
      <c r="O826" s="47"/>
      <c r="P826" s="47"/>
      <c r="Q826" s="47"/>
      <c r="R826" s="47"/>
      <c r="S826" s="47"/>
      <c r="AA826" s="2"/>
      <c r="AB826" s="2"/>
      <c r="AC826" s="2"/>
      <c r="AD826" s="2"/>
      <c r="AE826" s="2"/>
      <c r="AF826" s="2"/>
      <c r="AG826" s="2"/>
    </row>
    <row r="827" spans="1:33" ht="15.75" hidden="1" customHeight="1" x14ac:dyDescent="0.3">
      <c r="A827" s="2"/>
      <c r="B827" s="2"/>
      <c r="C827" s="169"/>
      <c r="D827" s="211"/>
      <c r="E827" s="169"/>
      <c r="F827" s="169"/>
      <c r="G827" s="169"/>
      <c r="H827" s="170"/>
      <c r="I827" s="170"/>
      <c r="J827" s="169"/>
      <c r="K827" s="169"/>
      <c r="L827" s="169"/>
      <c r="M827" s="169"/>
      <c r="N827" s="47"/>
      <c r="O827" s="47"/>
      <c r="P827" s="47"/>
      <c r="Q827" s="47"/>
      <c r="R827" s="47"/>
      <c r="S827" s="47"/>
      <c r="AA827" s="2"/>
      <c r="AB827" s="2"/>
      <c r="AC827" s="2"/>
      <c r="AD827" s="2"/>
      <c r="AE827" s="2"/>
      <c r="AF827" s="2"/>
      <c r="AG827" s="2"/>
    </row>
    <row r="828" spans="1:33" ht="15.75" hidden="1" customHeight="1" x14ac:dyDescent="0.3">
      <c r="A828" s="2"/>
      <c r="B828" s="2"/>
      <c r="C828" s="169"/>
      <c r="D828" s="211"/>
      <c r="E828" s="169"/>
      <c r="F828" s="169"/>
      <c r="G828" s="169"/>
      <c r="H828" s="170"/>
      <c r="I828" s="170"/>
      <c r="J828" s="169"/>
      <c r="K828" s="169"/>
      <c r="L828" s="169"/>
      <c r="M828" s="169"/>
      <c r="N828" s="47"/>
      <c r="O828" s="47"/>
      <c r="P828" s="47"/>
      <c r="Q828" s="47"/>
      <c r="R828" s="47"/>
      <c r="S828" s="47"/>
      <c r="AA828" s="2"/>
      <c r="AB828" s="2"/>
      <c r="AC828" s="2"/>
      <c r="AD828" s="2"/>
      <c r="AE828" s="2"/>
      <c r="AF828" s="2"/>
      <c r="AG828" s="2"/>
    </row>
    <row r="829" spans="1:33" ht="15.75" hidden="1" customHeight="1" x14ac:dyDescent="0.3">
      <c r="A829" s="2"/>
      <c r="B829" s="2"/>
      <c r="C829" s="169"/>
      <c r="D829" s="211"/>
      <c r="E829" s="169"/>
      <c r="F829" s="169"/>
      <c r="G829" s="169"/>
      <c r="H829" s="170"/>
      <c r="I829" s="170"/>
      <c r="J829" s="169"/>
      <c r="K829" s="169"/>
      <c r="L829" s="169"/>
      <c r="M829" s="169"/>
      <c r="N829" s="47"/>
      <c r="O829" s="47"/>
      <c r="P829" s="47"/>
      <c r="Q829" s="47"/>
      <c r="R829" s="47"/>
      <c r="S829" s="47"/>
      <c r="AA829" s="2"/>
      <c r="AB829" s="2"/>
      <c r="AC829" s="2"/>
      <c r="AD829" s="2"/>
      <c r="AE829" s="2"/>
      <c r="AF829" s="2"/>
      <c r="AG829" s="2"/>
    </row>
    <row r="830" spans="1:33" ht="15.75" hidden="1" customHeight="1" x14ac:dyDescent="0.3">
      <c r="A830" s="2"/>
      <c r="B830" s="2"/>
      <c r="C830" s="169"/>
      <c r="D830" s="211"/>
      <c r="E830" s="169"/>
      <c r="F830" s="169"/>
      <c r="G830" s="169"/>
      <c r="H830" s="170"/>
      <c r="I830" s="170"/>
      <c r="J830" s="169"/>
      <c r="K830" s="169"/>
      <c r="L830" s="169"/>
      <c r="M830" s="169"/>
      <c r="N830" s="47"/>
      <c r="O830" s="47"/>
      <c r="P830" s="47"/>
      <c r="Q830" s="47"/>
      <c r="R830" s="47"/>
      <c r="S830" s="47"/>
      <c r="AA830" s="2"/>
      <c r="AB830" s="2"/>
      <c r="AC830" s="2"/>
      <c r="AD830" s="2"/>
      <c r="AE830" s="2"/>
      <c r="AF830" s="2"/>
      <c r="AG830" s="2"/>
    </row>
    <row r="831" spans="1:33" ht="15.75" hidden="1" customHeight="1" x14ac:dyDescent="0.3">
      <c r="A831" s="2"/>
      <c r="B831" s="2"/>
      <c r="C831" s="169"/>
      <c r="D831" s="211"/>
      <c r="E831" s="169"/>
      <c r="F831" s="169"/>
      <c r="G831" s="169"/>
      <c r="H831" s="170"/>
      <c r="I831" s="170"/>
      <c r="J831" s="169"/>
      <c r="K831" s="169"/>
      <c r="L831" s="169"/>
      <c r="M831" s="169"/>
      <c r="N831" s="47"/>
      <c r="O831" s="47"/>
      <c r="P831" s="47"/>
      <c r="Q831" s="47"/>
      <c r="R831" s="47"/>
      <c r="S831" s="47"/>
      <c r="AA831" s="2"/>
      <c r="AB831" s="2"/>
      <c r="AC831" s="2"/>
      <c r="AD831" s="2"/>
      <c r="AE831" s="2"/>
      <c r="AF831" s="2"/>
      <c r="AG831" s="2"/>
    </row>
    <row r="832" spans="1:33" ht="15.75" hidden="1" customHeight="1" x14ac:dyDescent="0.3">
      <c r="A832" s="2"/>
      <c r="B832" s="2"/>
      <c r="C832" s="169"/>
      <c r="D832" s="211"/>
      <c r="E832" s="169"/>
      <c r="F832" s="169"/>
      <c r="G832" s="169"/>
      <c r="H832" s="170"/>
      <c r="I832" s="170"/>
      <c r="J832" s="169"/>
      <c r="K832" s="169"/>
      <c r="L832" s="169"/>
      <c r="M832" s="169"/>
      <c r="N832" s="47"/>
      <c r="O832" s="47"/>
      <c r="P832" s="47"/>
      <c r="Q832" s="47"/>
      <c r="R832" s="47"/>
      <c r="S832" s="47"/>
      <c r="AA832" s="2"/>
      <c r="AB832" s="2"/>
      <c r="AC832" s="2"/>
      <c r="AD832" s="2"/>
      <c r="AE832" s="2"/>
      <c r="AF832" s="2"/>
      <c r="AG832" s="2"/>
    </row>
    <row r="833" spans="1:33" ht="15.75" hidden="1" customHeight="1" x14ac:dyDescent="0.3">
      <c r="A833" s="2"/>
      <c r="B833" s="2"/>
      <c r="C833" s="169"/>
      <c r="D833" s="211"/>
      <c r="E833" s="169"/>
      <c r="F833" s="169"/>
      <c r="G833" s="169"/>
      <c r="H833" s="170"/>
      <c r="I833" s="170"/>
      <c r="J833" s="169"/>
      <c r="K833" s="169"/>
      <c r="L833" s="169"/>
      <c r="M833" s="169"/>
      <c r="N833" s="47"/>
      <c r="O833" s="47"/>
      <c r="P833" s="47"/>
      <c r="Q833" s="47"/>
      <c r="R833" s="47"/>
      <c r="S833" s="47"/>
      <c r="AA833" s="2"/>
      <c r="AB833" s="2"/>
      <c r="AC833" s="2"/>
      <c r="AD833" s="2"/>
      <c r="AE833" s="2"/>
      <c r="AF833" s="2"/>
      <c r="AG833" s="2"/>
    </row>
    <row r="834" spans="1:33" ht="15.75" hidden="1" customHeight="1" x14ac:dyDescent="0.3">
      <c r="A834" s="2"/>
      <c r="B834" s="2"/>
      <c r="C834" s="169"/>
      <c r="D834" s="211"/>
      <c r="E834" s="169"/>
      <c r="F834" s="169"/>
      <c r="G834" s="169"/>
      <c r="H834" s="170"/>
      <c r="I834" s="170"/>
      <c r="J834" s="169"/>
      <c r="K834" s="169"/>
      <c r="L834" s="169"/>
      <c r="M834" s="169"/>
      <c r="N834" s="47"/>
      <c r="O834" s="47"/>
      <c r="P834" s="47"/>
      <c r="Q834" s="47"/>
      <c r="R834" s="47"/>
      <c r="S834" s="47"/>
      <c r="AA834" s="2"/>
      <c r="AB834" s="2"/>
      <c r="AC834" s="2"/>
      <c r="AD834" s="2"/>
      <c r="AE834" s="2"/>
      <c r="AF834" s="2"/>
      <c r="AG834" s="2"/>
    </row>
    <row r="835" spans="1:33" ht="15.75" hidden="1" customHeight="1" x14ac:dyDescent="0.3">
      <c r="A835" s="2"/>
      <c r="B835" s="2"/>
      <c r="C835" s="169"/>
      <c r="D835" s="211"/>
      <c r="E835" s="169"/>
      <c r="F835" s="169"/>
      <c r="G835" s="169"/>
      <c r="H835" s="170"/>
      <c r="I835" s="170"/>
      <c r="J835" s="169"/>
      <c r="K835" s="169"/>
      <c r="L835" s="169"/>
      <c r="M835" s="169"/>
      <c r="N835" s="47"/>
      <c r="O835" s="47"/>
      <c r="P835" s="47"/>
      <c r="Q835" s="47"/>
      <c r="R835" s="47"/>
      <c r="S835" s="47"/>
      <c r="AA835" s="2"/>
      <c r="AB835" s="2"/>
      <c r="AC835" s="2"/>
      <c r="AD835" s="2"/>
      <c r="AE835" s="2"/>
      <c r="AF835" s="2"/>
      <c r="AG835" s="2"/>
    </row>
    <row r="836" spans="1:33" ht="15.75" hidden="1" customHeight="1" x14ac:dyDescent="0.3">
      <c r="A836" s="2"/>
      <c r="B836" s="2"/>
      <c r="C836" s="169"/>
      <c r="D836" s="211"/>
      <c r="E836" s="169"/>
      <c r="F836" s="169"/>
      <c r="G836" s="169"/>
      <c r="H836" s="170"/>
      <c r="I836" s="170"/>
      <c r="J836" s="169"/>
      <c r="K836" s="169"/>
      <c r="L836" s="169"/>
      <c r="M836" s="169"/>
      <c r="N836" s="47"/>
      <c r="O836" s="47"/>
      <c r="P836" s="47"/>
      <c r="Q836" s="47"/>
      <c r="R836" s="47"/>
      <c r="S836" s="47"/>
      <c r="AA836" s="2"/>
      <c r="AB836" s="2"/>
      <c r="AC836" s="2"/>
      <c r="AD836" s="2"/>
      <c r="AE836" s="2"/>
      <c r="AF836" s="2"/>
      <c r="AG836" s="2"/>
    </row>
    <row r="837" spans="1:33" ht="15.75" hidden="1" customHeight="1" x14ac:dyDescent="0.3">
      <c r="A837" s="2"/>
      <c r="B837" s="2"/>
      <c r="C837" s="172"/>
      <c r="D837" s="213"/>
      <c r="E837" s="172"/>
      <c r="F837" s="172"/>
      <c r="G837" s="172"/>
      <c r="H837" s="173"/>
      <c r="I837" s="173"/>
      <c r="J837" s="172"/>
      <c r="K837" s="172"/>
      <c r="L837" s="172"/>
      <c r="M837" s="172"/>
      <c r="N837" s="47"/>
      <c r="O837" s="47"/>
      <c r="P837" s="47"/>
      <c r="Q837" s="47"/>
      <c r="R837" s="47"/>
      <c r="S837" s="47"/>
      <c r="AA837" s="2"/>
      <c r="AB837" s="2"/>
      <c r="AC837" s="2"/>
      <c r="AD837" s="2"/>
      <c r="AE837" s="2"/>
      <c r="AF837" s="2"/>
      <c r="AG837" s="2"/>
    </row>
    <row r="838" spans="1:33" ht="15.75" hidden="1" customHeight="1" x14ac:dyDescent="0.3">
      <c r="A838" s="2"/>
      <c r="B838" s="2"/>
      <c r="C838" s="172"/>
      <c r="D838" s="213"/>
      <c r="E838" s="172"/>
      <c r="F838" s="172"/>
      <c r="G838" s="172"/>
      <c r="H838" s="173"/>
      <c r="I838" s="173"/>
      <c r="J838" s="172"/>
      <c r="K838" s="172"/>
      <c r="L838" s="172"/>
      <c r="M838" s="172"/>
      <c r="N838" s="47"/>
      <c r="O838" s="47"/>
      <c r="P838" s="47"/>
      <c r="Q838" s="47"/>
      <c r="R838" s="47"/>
      <c r="S838" s="47"/>
      <c r="AA838" s="2"/>
      <c r="AB838" s="2"/>
      <c r="AC838" s="2"/>
      <c r="AD838" s="2"/>
      <c r="AE838" s="2"/>
      <c r="AF838" s="2"/>
      <c r="AG838" s="2"/>
    </row>
    <row r="839" spans="1:33" ht="15.75" hidden="1" customHeight="1" x14ac:dyDescent="0.3">
      <c r="A839" s="2"/>
      <c r="B839" s="2"/>
      <c r="C839" s="172"/>
      <c r="D839" s="213"/>
      <c r="E839" s="172"/>
      <c r="F839" s="172"/>
      <c r="G839" s="172"/>
      <c r="H839" s="173"/>
      <c r="I839" s="173"/>
      <c r="J839" s="172"/>
      <c r="K839" s="172"/>
      <c r="L839" s="172"/>
      <c r="M839" s="172"/>
      <c r="N839" s="47"/>
      <c r="O839" s="47"/>
      <c r="P839" s="47"/>
      <c r="Q839" s="47"/>
      <c r="R839" s="47"/>
      <c r="S839" s="47"/>
      <c r="AA839" s="2"/>
      <c r="AB839" s="2"/>
      <c r="AC839" s="2"/>
      <c r="AD839" s="2"/>
      <c r="AE839" s="2"/>
      <c r="AF839" s="2"/>
      <c r="AG839" s="2"/>
    </row>
    <row r="840" spans="1:33" ht="15.75" hidden="1" customHeight="1" x14ac:dyDescent="0.3">
      <c r="A840" s="2"/>
      <c r="B840" s="2"/>
      <c r="C840" s="172"/>
      <c r="D840" s="213"/>
      <c r="E840" s="172"/>
      <c r="F840" s="172"/>
      <c r="G840" s="172"/>
      <c r="H840" s="173"/>
      <c r="I840" s="173"/>
      <c r="J840" s="172"/>
      <c r="K840" s="172"/>
      <c r="L840" s="172"/>
      <c r="M840" s="172"/>
      <c r="N840" s="47"/>
      <c r="O840" s="47"/>
      <c r="P840" s="47"/>
      <c r="Q840" s="47"/>
      <c r="R840" s="47"/>
      <c r="S840" s="47"/>
      <c r="AA840" s="2"/>
      <c r="AB840" s="2"/>
      <c r="AC840" s="2"/>
      <c r="AD840" s="2"/>
      <c r="AE840" s="2"/>
      <c r="AF840" s="2"/>
      <c r="AG840" s="2"/>
    </row>
    <row r="841" spans="1:33" ht="15.75" hidden="1" customHeight="1" x14ac:dyDescent="0.3">
      <c r="A841" s="2"/>
      <c r="B841" s="2"/>
      <c r="C841" s="172"/>
      <c r="D841" s="213"/>
      <c r="E841" s="172"/>
      <c r="F841" s="172"/>
      <c r="G841" s="172"/>
      <c r="H841" s="173"/>
      <c r="I841" s="173"/>
      <c r="J841" s="172"/>
      <c r="K841" s="172"/>
      <c r="L841" s="172"/>
      <c r="M841" s="172"/>
      <c r="N841" s="47"/>
      <c r="O841" s="47"/>
      <c r="P841" s="47"/>
      <c r="Q841" s="47"/>
      <c r="R841" s="47"/>
      <c r="S841" s="47"/>
      <c r="AA841" s="2"/>
      <c r="AB841" s="2"/>
      <c r="AC841" s="2"/>
      <c r="AD841" s="2"/>
      <c r="AE841" s="2"/>
      <c r="AF841" s="2"/>
      <c r="AG841" s="2"/>
    </row>
    <row r="842" spans="1:33" ht="15.75" hidden="1" customHeight="1" x14ac:dyDescent="0.3">
      <c r="A842" s="2"/>
      <c r="B842" s="2"/>
      <c r="C842" s="172"/>
      <c r="D842" s="213"/>
      <c r="E842" s="172"/>
      <c r="F842" s="172"/>
      <c r="G842" s="172"/>
      <c r="H842" s="173"/>
      <c r="I842" s="173"/>
      <c r="J842" s="172"/>
      <c r="K842" s="172"/>
      <c r="L842" s="172"/>
      <c r="M842" s="172"/>
      <c r="N842" s="47"/>
      <c r="O842" s="47"/>
      <c r="P842" s="47"/>
      <c r="Q842" s="47"/>
      <c r="R842" s="47"/>
      <c r="S842" s="47"/>
      <c r="AA842" s="2"/>
      <c r="AB842" s="2"/>
      <c r="AC842" s="2"/>
      <c r="AD842" s="2"/>
      <c r="AE842" s="2"/>
      <c r="AF842" s="2"/>
      <c r="AG842" s="2"/>
    </row>
    <row r="843" spans="1:33" ht="15.75" hidden="1" customHeight="1" x14ac:dyDescent="0.3">
      <c r="A843" s="2"/>
      <c r="B843" s="2"/>
      <c r="C843" s="172"/>
      <c r="D843" s="213"/>
      <c r="E843" s="172"/>
      <c r="F843" s="172"/>
      <c r="G843" s="172"/>
      <c r="H843" s="173"/>
      <c r="I843" s="173"/>
      <c r="J843" s="172"/>
      <c r="K843" s="172"/>
      <c r="L843" s="172"/>
      <c r="M843" s="172"/>
      <c r="N843" s="47"/>
      <c r="O843" s="47"/>
      <c r="P843" s="47"/>
      <c r="Q843" s="47"/>
      <c r="R843" s="47"/>
      <c r="S843" s="47"/>
      <c r="AA843" s="2"/>
      <c r="AB843" s="2"/>
      <c r="AC843" s="2"/>
      <c r="AD843" s="2"/>
      <c r="AE843" s="2"/>
      <c r="AF843" s="2"/>
      <c r="AG843" s="2"/>
    </row>
    <row r="844" spans="1:33" ht="15.75" hidden="1" customHeight="1" x14ac:dyDescent="0.3">
      <c r="A844" s="2"/>
      <c r="B844" s="2"/>
      <c r="C844" s="172"/>
      <c r="D844" s="213"/>
      <c r="E844" s="172"/>
      <c r="F844" s="172"/>
      <c r="G844" s="172"/>
      <c r="H844" s="173"/>
      <c r="I844" s="173"/>
      <c r="J844" s="172"/>
      <c r="K844" s="172"/>
      <c r="L844" s="172"/>
      <c r="M844" s="172"/>
      <c r="N844" s="47"/>
      <c r="O844" s="47"/>
      <c r="P844" s="47"/>
      <c r="Q844" s="47"/>
      <c r="R844" s="47"/>
      <c r="S844" s="47"/>
      <c r="AA844" s="2"/>
      <c r="AB844" s="2"/>
      <c r="AC844" s="2"/>
      <c r="AD844" s="2"/>
      <c r="AE844" s="2"/>
      <c r="AF844" s="2"/>
      <c r="AG844" s="2"/>
    </row>
    <row r="845" spans="1:33" ht="15.75" hidden="1" customHeight="1" x14ac:dyDescent="0.3">
      <c r="A845" s="2"/>
      <c r="B845" s="2"/>
      <c r="C845" s="172"/>
      <c r="D845" s="213"/>
      <c r="E845" s="172"/>
      <c r="F845" s="172"/>
      <c r="G845" s="172"/>
      <c r="H845" s="173"/>
      <c r="I845" s="173"/>
      <c r="J845" s="172"/>
      <c r="K845" s="172"/>
      <c r="L845" s="172"/>
      <c r="M845" s="172"/>
      <c r="N845" s="47"/>
      <c r="O845" s="47"/>
      <c r="P845" s="47"/>
      <c r="Q845" s="47"/>
      <c r="R845" s="47"/>
      <c r="S845" s="47"/>
      <c r="AA845" s="2"/>
      <c r="AB845" s="2"/>
      <c r="AC845" s="2"/>
      <c r="AD845" s="2"/>
      <c r="AE845" s="2"/>
      <c r="AF845" s="2"/>
      <c r="AG845" s="2"/>
    </row>
    <row r="846" spans="1:33" ht="15.75" hidden="1" customHeight="1" x14ac:dyDescent="0.3">
      <c r="A846" s="2"/>
      <c r="B846" s="2"/>
      <c r="C846" s="172"/>
      <c r="D846" s="213"/>
      <c r="E846" s="172"/>
      <c r="F846" s="172"/>
      <c r="G846" s="172"/>
      <c r="H846" s="173"/>
      <c r="I846" s="173"/>
      <c r="J846" s="172"/>
      <c r="K846" s="172"/>
      <c r="L846" s="172"/>
      <c r="M846" s="172"/>
      <c r="N846" s="47"/>
      <c r="O846" s="47"/>
      <c r="P846" s="47"/>
      <c r="Q846" s="47"/>
      <c r="R846" s="47"/>
      <c r="S846" s="47"/>
      <c r="AA846" s="2"/>
      <c r="AB846" s="2"/>
      <c r="AC846" s="2"/>
      <c r="AD846" s="2"/>
      <c r="AE846" s="2"/>
      <c r="AF846" s="2"/>
      <c r="AG846" s="2"/>
    </row>
    <row r="847" spans="1:33" ht="15.75" hidden="1" customHeight="1" x14ac:dyDescent="0.3">
      <c r="A847" s="2"/>
      <c r="B847" s="2"/>
      <c r="C847" s="172"/>
      <c r="D847" s="213"/>
      <c r="E847" s="172"/>
      <c r="F847" s="172"/>
      <c r="G847" s="172"/>
      <c r="H847" s="173"/>
      <c r="I847" s="173"/>
      <c r="J847" s="172"/>
      <c r="K847" s="172"/>
      <c r="L847" s="172"/>
      <c r="M847" s="172"/>
      <c r="N847" s="47"/>
      <c r="O847" s="47"/>
      <c r="P847" s="47"/>
      <c r="Q847" s="47"/>
      <c r="R847" s="47"/>
      <c r="S847" s="47"/>
      <c r="AA847" s="2"/>
      <c r="AB847" s="2"/>
      <c r="AC847" s="2"/>
      <c r="AD847" s="2"/>
      <c r="AE847" s="2"/>
      <c r="AF847" s="2"/>
      <c r="AG847" s="2"/>
    </row>
    <row r="848" spans="1:33" ht="15.75" hidden="1" customHeight="1" x14ac:dyDescent="0.3">
      <c r="A848" s="2"/>
      <c r="B848" s="2"/>
      <c r="C848" s="172"/>
      <c r="D848" s="213"/>
      <c r="E848" s="172"/>
      <c r="F848" s="172"/>
      <c r="G848" s="172"/>
      <c r="H848" s="173"/>
      <c r="I848" s="173"/>
      <c r="J848" s="172"/>
      <c r="K848" s="172"/>
      <c r="L848" s="172"/>
      <c r="M848" s="172"/>
      <c r="N848" s="47"/>
      <c r="O848" s="47"/>
      <c r="P848" s="47"/>
      <c r="Q848" s="47"/>
      <c r="R848" s="47"/>
      <c r="S848" s="47"/>
      <c r="AA848" s="2"/>
      <c r="AB848" s="2"/>
      <c r="AC848" s="2"/>
      <c r="AD848" s="2"/>
      <c r="AE848" s="2"/>
      <c r="AF848" s="2"/>
      <c r="AG848" s="2"/>
    </row>
    <row r="849" spans="1:33" ht="15.75" hidden="1" customHeight="1" x14ac:dyDescent="0.3">
      <c r="A849" s="2"/>
      <c r="B849" s="2"/>
      <c r="C849" s="172"/>
      <c r="D849" s="213"/>
      <c r="E849" s="172"/>
      <c r="F849" s="172"/>
      <c r="G849" s="172"/>
      <c r="H849" s="173"/>
      <c r="I849" s="173"/>
      <c r="J849" s="172"/>
      <c r="K849" s="172"/>
      <c r="L849" s="172"/>
      <c r="M849" s="172"/>
      <c r="N849" s="47"/>
      <c r="O849" s="47"/>
      <c r="P849" s="47"/>
      <c r="Q849" s="47"/>
      <c r="R849" s="47"/>
      <c r="S849" s="47"/>
      <c r="AA849" s="2"/>
      <c r="AB849" s="2"/>
      <c r="AC849" s="2"/>
      <c r="AD849" s="2"/>
      <c r="AE849" s="2"/>
      <c r="AF849" s="2"/>
      <c r="AG849" s="2"/>
    </row>
    <row r="850" spans="1:33" ht="15.75" hidden="1" customHeight="1" x14ac:dyDescent="0.3">
      <c r="A850" s="2"/>
      <c r="B850" s="2"/>
      <c r="C850" s="172"/>
      <c r="D850" s="213"/>
      <c r="E850" s="172"/>
      <c r="F850" s="172"/>
      <c r="G850" s="172"/>
      <c r="H850" s="173"/>
      <c r="I850" s="173"/>
      <c r="J850" s="172"/>
      <c r="K850" s="172"/>
      <c r="L850" s="172"/>
      <c r="M850" s="172"/>
      <c r="N850" s="47"/>
      <c r="O850" s="47"/>
      <c r="P850" s="47"/>
      <c r="Q850" s="47"/>
      <c r="R850" s="47"/>
      <c r="S850" s="47"/>
      <c r="AA850" s="2"/>
      <c r="AB850" s="2"/>
      <c r="AC850" s="2"/>
      <c r="AD850" s="2"/>
      <c r="AE850" s="2"/>
      <c r="AF850" s="2"/>
      <c r="AG850" s="2"/>
    </row>
    <row r="851" spans="1:33" ht="15.75" hidden="1" customHeight="1" x14ac:dyDescent="0.3">
      <c r="A851" s="2"/>
      <c r="B851" s="2"/>
      <c r="C851" s="172"/>
      <c r="D851" s="213"/>
      <c r="E851" s="172"/>
      <c r="F851" s="172"/>
      <c r="G851" s="172"/>
      <c r="H851" s="173"/>
      <c r="I851" s="173"/>
      <c r="J851" s="172"/>
      <c r="K851" s="172"/>
      <c r="L851" s="172"/>
      <c r="M851" s="172"/>
      <c r="N851" s="47"/>
      <c r="O851" s="47"/>
      <c r="P851" s="47"/>
      <c r="Q851" s="47"/>
      <c r="R851" s="47"/>
      <c r="S851" s="47"/>
      <c r="AA851" s="2"/>
      <c r="AB851" s="2"/>
      <c r="AC851" s="2"/>
      <c r="AD851" s="2"/>
      <c r="AE851" s="2"/>
      <c r="AF851" s="2"/>
      <c r="AG851" s="2"/>
    </row>
    <row r="852" spans="1:33" ht="15.75" hidden="1" customHeight="1" x14ac:dyDescent="0.3">
      <c r="A852" s="2"/>
      <c r="B852" s="2"/>
      <c r="C852" s="172"/>
      <c r="D852" s="213"/>
      <c r="E852" s="172"/>
      <c r="F852" s="172"/>
      <c r="G852" s="172"/>
      <c r="H852" s="173"/>
      <c r="I852" s="173"/>
      <c r="J852" s="172"/>
      <c r="K852" s="172"/>
      <c r="L852" s="172"/>
      <c r="M852" s="172"/>
      <c r="N852" s="47"/>
      <c r="O852" s="47"/>
      <c r="P852" s="47"/>
      <c r="Q852" s="47"/>
      <c r="R852" s="47"/>
      <c r="S852" s="47"/>
      <c r="AA852" s="2"/>
      <c r="AB852" s="2"/>
      <c r="AC852" s="2"/>
      <c r="AD852" s="2"/>
      <c r="AE852" s="2"/>
      <c r="AF852" s="2"/>
      <c r="AG852" s="2"/>
    </row>
    <row r="853" spans="1:33" ht="15.75" hidden="1" customHeight="1" x14ac:dyDescent="0.3">
      <c r="A853" s="2"/>
      <c r="B853" s="2"/>
      <c r="C853" s="172"/>
      <c r="D853" s="213"/>
      <c r="E853" s="172"/>
      <c r="F853" s="172"/>
      <c r="G853" s="172"/>
      <c r="H853" s="173"/>
      <c r="I853" s="173"/>
      <c r="J853" s="172"/>
      <c r="K853" s="172"/>
      <c r="L853" s="172"/>
      <c r="M853" s="172"/>
      <c r="N853" s="47"/>
      <c r="O853" s="47"/>
      <c r="P853" s="47"/>
      <c r="Q853" s="47"/>
      <c r="R853" s="47"/>
      <c r="S853" s="47"/>
      <c r="AA853" s="2"/>
      <c r="AB853" s="2"/>
      <c r="AC853" s="2"/>
      <c r="AD853" s="2"/>
      <c r="AE853" s="2"/>
      <c r="AF853" s="2"/>
      <c r="AG853" s="2"/>
    </row>
    <row r="854" spans="1:33" ht="15.75" hidden="1" customHeight="1" x14ac:dyDescent="0.3">
      <c r="A854" s="2"/>
      <c r="B854" s="2"/>
      <c r="C854" s="172"/>
      <c r="D854" s="213"/>
      <c r="E854" s="172"/>
      <c r="F854" s="172"/>
      <c r="G854" s="172"/>
      <c r="H854" s="173"/>
      <c r="I854" s="173"/>
      <c r="J854" s="172"/>
      <c r="K854" s="172"/>
      <c r="L854" s="172"/>
      <c r="M854" s="172"/>
      <c r="N854" s="47"/>
      <c r="O854" s="47"/>
      <c r="P854" s="47"/>
      <c r="Q854" s="47"/>
      <c r="R854" s="47"/>
      <c r="S854" s="47"/>
      <c r="AA854" s="2"/>
      <c r="AB854" s="2"/>
      <c r="AC854" s="2"/>
      <c r="AD854" s="2"/>
      <c r="AE854" s="2"/>
      <c r="AF854" s="2"/>
      <c r="AG854" s="2"/>
    </row>
    <row r="855" spans="1:33" ht="15.75" hidden="1" customHeight="1" x14ac:dyDescent="0.3">
      <c r="A855" s="2"/>
      <c r="B855" s="2"/>
      <c r="C855" s="172"/>
      <c r="D855" s="213"/>
      <c r="E855" s="172"/>
      <c r="F855" s="172"/>
      <c r="G855" s="172"/>
      <c r="H855" s="173"/>
      <c r="I855" s="173"/>
      <c r="J855" s="172"/>
      <c r="K855" s="172"/>
      <c r="L855" s="172"/>
      <c r="M855" s="172"/>
      <c r="N855" s="47"/>
      <c r="O855" s="47"/>
      <c r="P855" s="47"/>
      <c r="Q855" s="47"/>
      <c r="R855" s="47"/>
      <c r="S855" s="47"/>
      <c r="AA855" s="2"/>
      <c r="AB855" s="2"/>
      <c r="AC855" s="2"/>
      <c r="AD855" s="2"/>
      <c r="AE855" s="2"/>
      <c r="AF855" s="2"/>
      <c r="AG855" s="2"/>
    </row>
    <row r="856" spans="1:33" ht="15.75" hidden="1" customHeight="1" x14ac:dyDescent="0.3">
      <c r="A856" s="2"/>
      <c r="B856" s="2"/>
      <c r="C856" s="172"/>
      <c r="D856" s="213"/>
      <c r="E856" s="172"/>
      <c r="F856" s="172"/>
      <c r="G856" s="172"/>
      <c r="H856" s="173"/>
      <c r="I856" s="173"/>
      <c r="J856" s="172"/>
      <c r="K856" s="172"/>
      <c r="L856" s="172"/>
      <c r="M856" s="172"/>
      <c r="N856" s="47"/>
      <c r="O856" s="47"/>
      <c r="P856" s="47"/>
      <c r="Q856" s="47"/>
      <c r="R856" s="47"/>
      <c r="S856" s="47"/>
      <c r="AA856" s="2"/>
      <c r="AB856" s="2"/>
      <c r="AC856" s="2"/>
      <c r="AD856" s="2"/>
      <c r="AE856" s="2"/>
      <c r="AF856" s="2"/>
      <c r="AG856" s="2"/>
    </row>
    <row r="857" spans="1:33" ht="15.75" hidden="1" customHeight="1" x14ac:dyDescent="0.3">
      <c r="A857" s="2"/>
      <c r="B857" s="2"/>
      <c r="C857" s="172"/>
      <c r="D857" s="213"/>
      <c r="E857" s="172"/>
      <c r="F857" s="172"/>
      <c r="G857" s="172"/>
      <c r="H857" s="173"/>
      <c r="I857" s="173"/>
      <c r="J857" s="172"/>
      <c r="K857" s="172"/>
      <c r="L857" s="172"/>
      <c r="M857" s="172"/>
      <c r="N857" s="47"/>
      <c r="O857" s="47"/>
      <c r="P857" s="47"/>
      <c r="Q857" s="47"/>
      <c r="R857" s="47"/>
      <c r="S857" s="47"/>
      <c r="AA857" s="2"/>
      <c r="AB857" s="2"/>
      <c r="AC857" s="2"/>
      <c r="AD857" s="2"/>
      <c r="AE857" s="2"/>
      <c r="AF857" s="2"/>
      <c r="AG857" s="2"/>
    </row>
    <row r="858" spans="1:33" ht="15.75" hidden="1" customHeight="1" x14ac:dyDescent="0.3">
      <c r="A858" s="2"/>
      <c r="B858" s="2"/>
      <c r="C858" s="172"/>
      <c r="D858" s="213"/>
      <c r="E858" s="172"/>
      <c r="F858" s="172"/>
      <c r="G858" s="172"/>
      <c r="H858" s="173"/>
      <c r="I858" s="173"/>
      <c r="J858" s="172"/>
      <c r="K858" s="172"/>
      <c r="L858" s="172"/>
      <c r="M858" s="172"/>
      <c r="N858" s="47"/>
      <c r="O858" s="47"/>
      <c r="P858" s="47"/>
      <c r="Q858" s="47"/>
      <c r="R858" s="47"/>
      <c r="S858" s="47"/>
      <c r="AA858" s="2"/>
      <c r="AB858" s="2"/>
      <c r="AC858" s="2"/>
      <c r="AD858" s="2"/>
      <c r="AE858" s="2"/>
      <c r="AF858" s="2"/>
      <c r="AG858" s="2"/>
    </row>
    <row r="859" spans="1:33" ht="15.75" hidden="1" customHeight="1" x14ac:dyDescent="0.3">
      <c r="A859" s="2"/>
      <c r="B859" s="2"/>
      <c r="C859" s="172"/>
      <c r="D859" s="213"/>
      <c r="E859" s="172"/>
      <c r="F859" s="172"/>
      <c r="G859" s="172"/>
      <c r="H859" s="173"/>
      <c r="I859" s="173"/>
      <c r="J859" s="172"/>
      <c r="K859" s="172"/>
      <c r="L859" s="172"/>
      <c r="M859" s="172"/>
      <c r="N859" s="47"/>
      <c r="O859" s="47"/>
      <c r="P859" s="47"/>
      <c r="Q859" s="47"/>
      <c r="R859" s="47"/>
      <c r="S859" s="47"/>
      <c r="AA859" s="2"/>
      <c r="AB859" s="2"/>
      <c r="AC859" s="2"/>
      <c r="AD859" s="2"/>
      <c r="AE859" s="2"/>
      <c r="AF859" s="2"/>
      <c r="AG859" s="2"/>
    </row>
    <row r="860" spans="1:33" ht="15.75" hidden="1" customHeight="1" x14ac:dyDescent="0.3">
      <c r="A860" s="2"/>
      <c r="B860" s="2"/>
      <c r="C860" s="172"/>
      <c r="D860" s="213"/>
      <c r="E860" s="172"/>
      <c r="F860" s="172"/>
      <c r="G860" s="172"/>
      <c r="H860" s="173"/>
      <c r="I860" s="173"/>
      <c r="J860" s="172"/>
      <c r="K860" s="172"/>
      <c r="L860" s="172"/>
      <c r="M860" s="172"/>
      <c r="N860" s="47"/>
      <c r="O860" s="47"/>
      <c r="P860" s="47"/>
      <c r="Q860" s="47"/>
      <c r="R860" s="47"/>
      <c r="S860" s="47"/>
      <c r="AA860" s="2"/>
      <c r="AB860" s="2"/>
      <c r="AC860" s="2"/>
      <c r="AD860" s="2"/>
      <c r="AE860" s="2"/>
      <c r="AF860" s="2"/>
      <c r="AG860" s="2"/>
    </row>
    <row r="861" spans="1:33" ht="15.75" hidden="1" customHeight="1" x14ac:dyDescent="0.3">
      <c r="A861" s="2"/>
      <c r="B861" s="2"/>
      <c r="C861" s="172"/>
      <c r="D861" s="213"/>
      <c r="E861" s="172"/>
      <c r="F861" s="172"/>
      <c r="G861" s="172"/>
      <c r="H861" s="173"/>
      <c r="I861" s="173"/>
      <c r="J861" s="172"/>
      <c r="K861" s="172"/>
      <c r="L861" s="172"/>
      <c r="M861" s="172"/>
      <c r="N861" s="47"/>
      <c r="O861" s="47"/>
      <c r="P861" s="47"/>
      <c r="Q861" s="47"/>
      <c r="R861" s="47"/>
      <c r="S861" s="47"/>
      <c r="AA861" s="2"/>
      <c r="AB861" s="2"/>
      <c r="AC861" s="2"/>
      <c r="AD861" s="2"/>
      <c r="AE861" s="2"/>
      <c r="AF861" s="2"/>
      <c r="AG861" s="2"/>
    </row>
    <row r="862" spans="1:33" ht="15.75" hidden="1" customHeight="1" x14ac:dyDescent="0.3">
      <c r="A862" s="2"/>
      <c r="B862" s="2"/>
      <c r="C862" s="172"/>
      <c r="D862" s="213"/>
      <c r="E862" s="172"/>
      <c r="F862" s="172"/>
      <c r="G862" s="172"/>
      <c r="H862" s="173"/>
      <c r="I862" s="173"/>
      <c r="J862" s="172"/>
      <c r="K862" s="172"/>
      <c r="L862" s="172"/>
      <c r="M862" s="172"/>
      <c r="N862" s="47"/>
      <c r="O862" s="47"/>
      <c r="P862" s="47"/>
      <c r="Q862" s="47"/>
      <c r="R862" s="47"/>
      <c r="S862" s="47"/>
      <c r="AA862" s="2"/>
      <c r="AB862" s="2"/>
      <c r="AC862" s="2"/>
      <c r="AD862" s="2"/>
      <c r="AE862" s="2"/>
      <c r="AF862" s="2"/>
      <c r="AG862" s="2"/>
    </row>
    <row r="863" spans="1:33" ht="15.75" hidden="1" customHeight="1" x14ac:dyDescent="0.3">
      <c r="A863" s="2"/>
      <c r="B863" s="2"/>
      <c r="C863" s="172"/>
      <c r="D863" s="213"/>
      <c r="E863" s="172"/>
      <c r="F863" s="172"/>
      <c r="G863" s="172"/>
      <c r="H863" s="173"/>
      <c r="I863" s="173"/>
      <c r="J863" s="172"/>
      <c r="K863" s="172"/>
      <c r="L863" s="172"/>
      <c r="M863" s="172"/>
      <c r="N863" s="47"/>
      <c r="O863" s="47"/>
      <c r="P863" s="47"/>
      <c r="Q863" s="47"/>
      <c r="R863" s="47"/>
      <c r="S863" s="47"/>
      <c r="AA863" s="2"/>
      <c r="AB863" s="2"/>
      <c r="AC863" s="2"/>
      <c r="AD863" s="2"/>
      <c r="AE863" s="2"/>
      <c r="AF863" s="2"/>
      <c r="AG863" s="2"/>
    </row>
    <row r="864" spans="1:33" ht="15.75" hidden="1" customHeight="1" x14ac:dyDescent="0.3">
      <c r="A864" s="2"/>
      <c r="B864" s="2"/>
      <c r="C864" s="172"/>
      <c r="D864" s="213"/>
      <c r="E864" s="172"/>
      <c r="F864" s="172"/>
      <c r="G864" s="172"/>
      <c r="H864" s="173"/>
      <c r="I864" s="173"/>
      <c r="J864" s="172"/>
      <c r="K864" s="172"/>
      <c r="L864" s="172"/>
      <c r="M864" s="172"/>
      <c r="N864" s="47"/>
      <c r="O864" s="47"/>
      <c r="P864" s="47"/>
      <c r="Q864" s="47"/>
      <c r="R864" s="47"/>
      <c r="S864" s="47"/>
      <c r="AA864" s="2"/>
      <c r="AB864" s="2"/>
      <c r="AC864" s="2"/>
      <c r="AD864" s="2"/>
      <c r="AE864" s="2"/>
      <c r="AF864" s="2"/>
      <c r="AG864" s="2"/>
    </row>
    <row r="865" spans="1:33" ht="15.75" hidden="1" customHeight="1" x14ac:dyDescent="0.3">
      <c r="A865" s="2"/>
      <c r="B865" s="2"/>
      <c r="C865" s="172"/>
      <c r="D865" s="213"/>
      <c r="E865" s="172"/>
      <c r="F865" s="172"/>
      <c r="G865" s="172"/>
      <c r="H865" s="173"/>
      <c r="I865" s="173"/>
      <c r="J865" s="172"/>
      <c r="K865" s="172"/>
      <c r="L865" s="172"/>
      <c r="M865" s="172"/>
      <c r="N865" s="47"/>
      <c r="O865" s="47"/>
      <c r="P865" s="47"/>
      <c r="Q865" s="47"/>
      <c r="R865" s="47"/>
      <c r="S865" s="47"/>
      <c r="AA865" s="2"/>
      <c r="AB865" s="2"/>
      <c r="AC865" s="2"/>
      <c r="AD865" s="2"/>
      <c r="AE865" s="2"/>
      <c r="AF865" s="2"/>
      <c r="AG865" s="2"/>
    </row>
    <row r="866" spans="1:33" ht="15.75" hidden="1" customHeight="1" x14ac:dyDescent="0.3">
      <c r="A866" s="2"/>
      <c r="B866" s="2"/>
      <c r="C866" s="172"/>
      <c r="D866" s="213"/>
      <c r="E866" s="172"/>
      <c r="F866" s="172"/>
      <c r="G866" s="172"/>
      <c r="H866" s="173"/>
      <c r="I866" s="173"/>
      <c r="J866" s="172"/>
      <c r="K866" s="172"/>
      <c r="L866" s="172"/>
      <c r="M866" s="172"/>
      <c r="N866" s="47"/>
      <c r="O866" s="47"/>
      <c r="P866" s="47"/>
      <c r="Q866" s="47"/>
      <c r="R866" s="47"/>
      <c r="S866" s="47"/>
      <c r="AA866" s="2"/>
      <c r="AB866" s="2"/>
      <c r="AC866" s="2"/>
      <c r="AD866" s="2"/>
      <c r="AE866" s="2"/>
      <c r="AF866" s="2"/>
      <c r="AG866" s="2"/>
    </row>
    <row r="867" spans="1:33" ht="15.75" hidden="1" customHeight="1" x14ac:dyDescent="0.3">
      <c r="A867" s="2"/>
      <c r="B867" s="2"/>
      <c r="C867" s="172"/>
      <c r="D867" s="213"/>
      <c r="E867" s="172"/>
      <c r="F867" s="172"/>
      <c r="G867" s="172"/>
      <c r="H867" s="173"/>
      <c r="I867" s="173"/>
      <c r="J867" s="172"/>
      <c r="K867" s="172"/>
      <c r="L867" s="172"/>
      <c r="M867" s="172"/>
      <c r="N867" s="47"/>
      <c r="O867" s="47"/>
      <c r="P867" s="47"/>
      <c r="Q867" s="47"/>
      <c r="R867" s="47"/>
      <c r="S867" s="47"/>
      <c r="AA867" s="2"/>
      <c r="AB867" s="2"/>
      <c r="AC867" s="2"/>
      <c r="AD867" s="2"/>
      <c r="AE867" s="2"/>
      <c r="AF867" s="2"/>
      <c r="AG867" s="2"/>
    </row>
    <row r="868" spans="1:33" ht="15.75" hidden="1" customHeight="1" x14ac:dyDescent="0.3">
      <c r="A868" s="2"/>
      <c r="B868" s="2"/>
      <c r="C868" s="172"/>
      <c r="D868" s="213"/>
      <c r="E868" s="172"/>
      <c r="F868" s="172"/>
      <c r="G868" s="172"/>
      <c r="H868" s="173"/>
      <c r="I868" s="173"/>
      <c r="J868" s="172"/>
      <c r="K868" s="172"/>
      <c r="L868" s="172"/>
      <c r="M868" s="172"/>
      <c r="N868" s="47"/>
      <c r="O868" s="47"/>
      <c r="P868" s="47"/>
      <c r="Q868" s="47"/>
      <c r="R868" s="47"/>
      <c r="S868" s="47"/>
      <c r="AA868" s="2"/>
      <c r="AB868" s="2"/>
      <c r="AC868" s="2"/>
      <c r="AD868" s="2"/>
      <c r="AE868" s="2"/>
      <c r="AF868" s="2"/>
      <c r="AG868" s="2"/>
    </row>
    <row r="869" spans="1:33" ht="15.75" hidden="1" customHeight="1" x14ac:dyDescent="0.3">
      <c r="A869" s="2"/>
      <c r="B869" s="2"/>
      <c r="C869" s="172"/>
      <c r="D869" s="213"/>
      <c r="E869" s="172"/>
      <c r="F869" s="172"/>
      <c r="G869" s="172"/>
      <c r="H869" s="173"/>
      <c r="I869" s="173"/>
      <c r="J869" s="172"/>
      <c r="K869" s="172"/>
      <c r="L869" s="172"/>
      <c r="M869" s="172"/>
      <c r="N869" s="47"/>
      <c r="O869" s="47"/>
      <c r="P869" s="47"/>
      <c r="Q869" s="47"/>
      <c r="R869" s="47"/>
      <c r="S869" s="47"/>
      <c r="AA869" s="2"/>
      <c r="AB869" s="2"/>
      <c r="AC869" s="2"/>
      <c r="AD869" s="2"/>
      <c r="AE869" s="2"/>
      <c r="AF869" s="2"/>
      <c r="AG869" s="2"/>
    </row>
    <row r="870" spans="1:33" ht="15.75" hidden="1" customHeight="1" x14ac:dyDescent="0.3">
      <c r="A870" s="2"/>
      <c r="B870" s="2"/>
      <c r="C870" s="172"/>
      <c r="D870" s="213"/>
      <c r="E870" s="172"/>
      <c r="F870" s="172"/>
      <c r="G870" s="172"/>
      <c r="H870" s="173"/>
      <c r="I870" s="173"/>
      <c r="J870" s="172"/>
      <c r="K870" s="172"/>
      <c r="L870" s="172"/>
      <c r="M870" s="172"/>
      <c r="N870" s="47"/>
      <c r="O870" s="47"/>
      <c r="P870" s="47"/>
      <c r="Q870" s="47"/>
      <c r="R870" s="47"/>
      <c r="S870" s="47"/>
      <c r="AA870" s="2"/>
      <c r="AB870" s="2"/>
      <c r="AC870" s="2"/>
      <c r="AD870" s="2"/>
      <c r="AE870" s="2"/>
      <c r="AF870" s="2"/>
      <c r="AG870" s="2"/>
    </row>
    <row r="871" spans="1:33" ht="15.75" hidden="1" customHeight="1" x14ac:dyDescent="0.3">
      <c r="A871" s="2"/>
      <c r="B871" s="2"/>
      <c r="C871" s="172"/>
      <c r="D871" s="213"/>
      <c r="E871" s="172"/>
      <c r="F871" s="172"/>
      <c r="G871" s="172"/>
      <c r="H871" s="173"/>
      <c r="I871" s="173"/>
      <c r="J871" s="172"/>
      <c r="K871" s="172"/>
      <c r="L871" s="172"/>
      <c r="M871" s="172"/>
      <c r="N871" s="47"/>
      <c r="O871" s="47"/>
      <c r="P871" s="47"/>
      <c r="Q871" s="47"/>
      <c r="R871" s="47"/>
      <c r="S871" s="47"/>
      <c r="AA871" s="2"/>
      <c r="AB871" s="2"/>
      <c r="AC871" s="2"/>
      <c r="AD871" s="2"/>
      <c r="AE871" s="2"/>
      <c r="AF871" s="2"/>
      <c r="AG871" s="2"/>
    </row>
    <row r="872" spans="1:33" ht="15.75" hidden="1" customHeight="1" x14ac:dyDescent="0.3">
      <c r="A872" s="2"/>
      <c r="B872" s="2"/>
      <c r="C872" s="172"/>
      <c r="D872" s="213"/>
      <c r="E872" s="172"/>
      <c r="F872" s="172"/>
      <c r="G872" s="172"/>
      <c r="H872" s="173"/>
      <c r="I872" s="173"/>
      <c r="J872" s="172"/>
      <c r="K872" s="172"/>
      <c r="L872" s="172"/>
      <c r="M872" s="172"/>
      <c r="N872" s="47"/>
      <c r="O872" s="47"/>
      <c r="P872" s="47"/>
      <c r="Q872" s="47"/>
      <c r="R872" s="47"/>
      <c r="S872" s="47"/>
      <c r="AA872" s="2"/>
      <c r="AB872" s="2"/>
      <c r="AC872" s="2"/>
      <c r="AD872" s="2"/>
      <c r="AE872" s="2"/>
      <c r="AF872" s="2"/>
      <c r="AG872" s="2"/>
    </row>
    <row r="873" spans="1:33" ht="15.75" hidden="1" customHeight="1" x14ac:dyDescent="0.3">
      <c r="A873" s="2"/>
      <c r="B873" s="2"/>
      <c r="C873" s="172"/>
      <c r="D873" s="213"/>
      <c r="E873" s="172"/>
      <c r="F873" s="172"/>
      <c r="G873" s="172"/>
      <c r="H873" s="173"/>
      <c r="I873" s="173"/>
      <c r="J873" s="172"/>
      <c r="K873" s="172"/>
      <c r="L873" s="172"/>
      <c r="M873" s="172"/>
      <c r="N873" s="47"/>
      <c r="O873" s="47"/>
      <c r="P873" s="47"/>
      <c r="Q873" s="47"/>
      <c r="R873" s="47"/>
      <c r="S873" s="47"/>
      <c r="AA873" s="2"/>
      <c r="AB873" s="2"/>
      <c r="AC873" s="2"/>
      <c r="AD873" s="2"/>
      <c r="AE873" s="2"/>
      <c r="AF873" s="2"/>
      <c r="AG873" s="2"/>
    </row>
    <row r="874" spans="1:33" ht="15.75" hidden="1" customHeight="1" x14ac:dyDescent="0.3">
      <c r="A874" s="2"/>
      <c r="B874" s="2"/>
      <c r="C874" s="172"/>
      <c r="D874" s="213"/>
      <c r="E874" s="172"/>
      <c r="F874" s="172"/>
      <c r="G874" s="172"/>
      <c r="H874" s="173"/>
      <c r="I874" s="173"/>
      <c r="J874" s="172"/>
      <c r="K874" s="172"/>
      <c r="L874" s="172"/>
      <c r="M874" s="172"/>
      <c r="N874" s="47"/>
      <c r="O874" s="47"/>
      <c r="P874" s="47"/>
      <c r="Q874" s="47"/>
      <c r="R874" s="47"/>
      <c r="S874" s="47"/>
      <c r="AA874" s="2"/>
      <c r="AB874" s="2"/>
      <c r="AC874" s="2"/>
      <c r="AD874" s="2"/>
      <c r="AE874" s="2"/>
      <c r="AF874" s="2"/>
      <c r="AG874" s="2"/>
    </row>
    <row r="875" spans="1:33" ht="15.75" hidden="1" customHeight="1" x14ac:dyDescent="0.3">
      <c r="A875" s="2"/>
      <c r="B875" s="2"/>
      <c r="C875" s="172"/>
      <c r="D875" s="213"/>
      <c r="E875" s="172"/>
      <c r="F875" s="172"/>
      <c r="G875" s="172"/>
      <c r="H875" s="173"/>
      <c r="I875" s="173"/>
      <c r="J875" s="172"/>
      <c r="K875" s="172"/>
      <c r="L875" s="172"/>
      <c r="M875" s="172"/>
      <c r="N875" s="47"/>
      <c r="O875" s="47"/>
      <c r="P875" s="47"/>
      <c r="Q875" s="47"/>
      <c r="R875" s="47"/>
      <c r="S875" s="47"/>
      <c r="AA875" s="2"/>
      <c r="AB875" s="2"/>
      <c r="AC875" s="2"/>
      <c r="AD875" s="2"/>
      <c r="AE875" s="2"/>
      <c r="AF875" s="2"/>
      <c r="AG875" s="2"/>
    </row>
    <row r="876" spans="1:33" ht="15.75" hidden="1" customHeight="1" x14ac:dyDescent="0.3">
      <c r="A876" s="2"/>
      <c r="B876" s="2"/>
      <c r="C876" s="172"/>
      <c r="D876" s="213"/>
      <c r="E876" s="172"/>
      <c r="F876" s="172"/>
      <c r="G876" s="172"/>
      <c r="H876" s="173"/>
      <c r="I876" s="173"/>
      <c r="J876" s="172"/>
      <c r="K876" s="172"/>
      <c r="L876" s="172"/>
      <c r="M876" s="172"/>
      <c r="N876" s="47"/>
      <c r="O876" s="47"/>
      <c r="P876" s="47"/>
      <c r="Q876" s="47"/>
      <c r="R876" s="47"/>
      <c r="S876" s="47"/>
      <c r="AA876" s="2"/>
      <c r="AB876" s="2"/>
      <c r="AC876" s="2"/>
      <c r="AD876" s="2"/>
      <c r="AE876" s="2"/>
      <c r="AF876" s="2"/>
      <c r="AG876" s="2"/>
    </row>
    <row r="877" spans="1:33" ht="15.75" hidden="1" customHeight="1" x14ac:dyDescent="0.3">
      <c r="A877" s="2"/>
      <c r="B877" s="2"/>
      <c r="C877" s="172"/>
      <c r="D877" s="213"/>
      <c r="E877" s="172"/>
      <c r="F877" s="172"/>
      <c r="G877" s="172"/>
      <c r="H877" s="173"/>
      <c r="I877" s="173"/>
      <c r="J877" s="172"/>
      <c r="K877" s="172"/>
      <c r="L877" s="172"/>
      <c r="M877" s="172"/>
      <c r="N877" s="47"/>
      <c r="O877" s="47"/>
      <c r="P877" s="47"/>
      <c r="Q877" s="47"/>
      <c r="R877" s="47"/>
      <c r="S877" s="47"/>
      <c r="AA877" s="2"/>
      <c r="AB877" s="2"/>
      <c r="AC877" s="2"/>
      <c r="AD877" s="2"/>
      <c r="AE877" s="2"/>
      <c r="AF877" s="2"/>
      <c r="AG877" s="2"/>
    </row>
    <row r="878" spans="1:33" ht="15.75" hidden="1" customHeight="1" x14ac:dyDescent="0.3">
      <c r="A878" s="2"/>
      <c r="B878" s="2"/>
      <c r="C878" s="172"/>
      <c r="D878" s="213"/>
      <c r="E878" s="172"/>
      <c r="F878" s="172"/>
      <c r="G878" s="172"/>
      <c r="H878" s="173"/>
      <c r="I878" s="173"/>
      <c r="J878" s="172"/>
      <c r="K878" s="172"/>
      <c r="L878" s="172"/>
      <c r="M878" s="172"/>
      <c r="N878" s="47"/>
      <c r="O878" s="47"/>
      <c r="P878" s="47"/>
      <c r="Q878" s="47"/>
      <c r="R878" s="47"/>
      <c r="S878" s="47"/>
      <c r="AA878" s="2"/>
      <c r="AB878" s="2"/>
      <c r="AC878" s="2"/>
      <c r="AD878" s="2"/>
      <c r="AE878" s="2"/>
      <c r="AF878" s="2"/>
      <c r="AG878" s="2"/>
    </row>
    <row r="879" spans="1:33" ht="15.75" hidden="1" customHeight="1" x14ac:dyDescent="0.3">
      <c r="A879" s="2"/>
      <c r="B879" s="2"/>
      <c r="C879" s="172"/>
      <c r="D879" s="213"/>
      <c r="E879" s="172"/>
      <c r="F879" s="172"/>
      <c r="G879" s="172"/>
      <c r="H879" s="173"/>
      <c r="I879" s="173"/>
      <c r="J879" s="172"/>
      <c r="K879" s="172"/>
      <c r="L879" s="172"/>
      <c r="M879" s="172"/>
      <c r="N879" s="47"/>
      <c r="O879" s="47"/>
      <c r="P879" s="47"/>
      <c r="Q879" s="47"/>
      <c r="R879" s="47"/>
      <c r="S879" s="47"/>
      <c r="AA879" s="2"/>
      <c r="AB879" s="2"/>
      <c r="AC879" s="2"/>
      <c r="AD879" s="2"/>
      <c r="AE879" s="2"/>
      <c r="AF879" s="2"/>
      <c r="AG879" s="2"/>
    </row>
    <row r="880" spans="1:33" ht="15.75" hidden="1" customHeight="1" x14ac:dyDescent="0.3">
      <c r="A880" s="2"/>
      <c r="B880" s="2"/>
      <c r="C880" s="172"/>
      <c r="D880" s="213"/>
      <c r="E880" s="172"/>
      <c r="F880" s="172"/>
      <c r="G880" s="172"/>
      <c r="H880" s="173"/>
      <c r="I880" s="173"/>
      <c r="J880" s="172"/>
      <c r="K880" s="172"/>
      <c r="L880" s="172"/>
      <c r="M880" s="172"/>
      <c r="N880" s="47"/>
      <c r="O880" s="47"/>
      <c r="P880" s="47"/>
      <c r="Q880" s="47"/>
      <c r="R880" s="47"/>
      <c r="S880" s="47"/>
      <c r="AA880" s="2"/>
      <c r="AB880" s="2"/>
      <c r="AC880" s="2"/>
      <c r="AD880" s="2"/>
      <c r="AE880" s="2"/>
      <c r="AF880" s="2"/>
      <c r="AG880" s="2"/>
    </row>
    <row r="881" spans="1:33" ht="15.75" hidden="1" customHeight="1" x14ac:dyDescent="0.3">
      <c r="A881" s="2"/>
      <c r="B881" s="2"/>
      <c r="C881" s="172"/>
      <c r="D881" s="213"/>
      <c r="E881" s="172"/>
      <c r="F881" s="172"/>
      <c r="G881" s="172"/>
      <c r="H881" s="173"/>
      <c r="I881" s="173"/>
      <c r="J881" s="172"/>
      <c r="K881" s="172"/>
      <c r="L881" s="172"/>
      <c r="M881" s="172"/>
      <c r="N881" s="47"/>
      <c r="O881" s="47"/>
      <c r="P881" s="47"/>
      <c r="Q881" s="47"/>
      <c r="R881" s="47"/>
      <c r="S881" s="47"/>
      <c r="AA881" s="2"/>
      <c r="AB881" s="2"/>
      <c r="AC881" s="2"/>
      <c r="AD881" s="2"/>
      <c r="AE881" s="2"/>
      <c r="AF881" s="2"/>
      <c r="AG881" s="2"/>
    </row>
    <row r="882" spans="1:33" ht="15.75" hidden="1" customHeight="1" x14ac:dyDescent="0.3">
      <c r="A882" s="2"/>
      <c r="B882" s="2"/>
      <c r="C882" s="172"/>
      <c r="D882" s="213"/>
      <c r="E882" s="172"/>
      <c r="F882" s="172"/>
      <c r="G882" s="172"/>
      <c r="H882" s="173"/>
      <c r="I882" s="173"/>
      <c r="J882" s="172"/>
      <c r="K882" s="172"/>
      <c r="L882" s="172"/>
      <c r="M882" s="172"/>
      <c r="N882" s="47"/>
      <c r="O882" s="47"/>
      <c r="P882" s="47"/>
      <c r="Q882" s="47"/>
      <c r="R882" s="47"/>
      <c r="S882" s="47"/>
      <c r="AA882" s="2"/>
      <c r="AB882" s="2"/>
      <c r="AC882" s="2"/>
      <c r="AD882" s="2"/>
      <c r="AE882" s="2"/>
      <c r="AF882" s="2"/>
      <c r="AG882" s="2"/>
    </row>
    <row r="883" spans="1:33" ht="15.75" hidden="1" customHeight="1" x14ac:dyDescent="0.3">
      <c r="A883" s="2"/>
      <c r="B883" s="2"/>
      <c r="C883" s="172"/>
      <c r="D883" s="213"/>
      <c r="E883" s="172"/>
      <c r="F883" s="172"/>
      <c r="G883" s="172"/>
      <c r="H883" s="173"/>
      <c r="I883" s="173"/>
      <c r="J883" s="172"/>
      <c r="K883" s="172"/>
      <c r="L883" s="172"/>
      <c r="M883" s="172"/>
      <c r="N883" s="47"/>
      <c r="O883" s="47"/>
      <c r="P883" s="47"/>
      <c r="Q883" s="47"/>
      <c r="R883" s="47"/>
      <c r="S883" s="47"/>
      <c r="AA883" s="2"/>
      <c r="AB883" s="2"/>
      <c r="AC883" s="2"/>
      <c r="AD883" s="2"/>
      <c r="AE883" s="2"/>
      <c r="AF883" s="2"/>
      <c r="AG883" s="2"/>
    </row>
    <row r="884" spans="1:33" ht="15.75" hidden="1" customHeight="1" x14ac:dyDescent="0.3">
      <c r="A884" s="2"/>
      <c r="B884" s="2"/>
      <c r="C884" s="172"/>
      <c r="D884" s="213"/>
      <c r="E884" s="172"/>
      <c r="F884" s="172"/>
      <c r="G884" s="172"/>
      <c r="H884" s="173"/>
      <c r="I884" s="173"/>
      <c r="J884" s="172"/>
      <c r="K884" s="172"/>
      <c r="L884" s="172"/>
      <c r="M884" s="172"/>
      <c r="N884" s="47"/>
      <c r="O884" s="47"/>
      <c r="P884" s="47"/>
      <c r="Q884" s="47"/>
      <c r="R884" s="47"/>
      <c r="S884" s="47"/>
      <c r="AA884" s="2"/>
      <c r="AB884" s="2"/>
      <c r="AC884" s="2"/>
      <c r="AD884" s="2"/>
      <c r="AE884" s="2"/>
      <c r="AF884" s="2"/>
      <c r="AG884" s="2"/>
    </row>
    <row r="885" spans="1:33" ht="15.75" hidden="1" customHeight="1" x14ac:dyDescent="0.3">
      <c r="A885" s="2"/>
      <c r="B885" s="2"/>
      <c r="C885" s="172"/>
      <c r="D885" s="213"/>
      <c r="E885" s="172"/>
      <c r="F885" s="172"/>
      <c r="G885" s="172"/>
      <c r="H885" s="173"/>
      <c r="I885" s="173"/>
      <c r="J885" s="172"/>
      <c r="K885" s="172"/>
      <c r="L885" s="172"/>
      <c r="M885" s="172"/>
      <c r="N885" s="47"/>
      <c r="O885" s="47"/>
      <c r="P885" s="47"/>
      <c r="Q885" s="47"/>
      <c r="R885" s="47"/>
      <c r="S885" s="47"/>
      <c r="AA885" s="2"/>
      <c r="AB885" s="2"/>
      <c r="AC885" s="2"/>
      <c r="AD885" s="2"/>
      <c r="AE885" s="2"/>
      <c r="AF885" s="2"/>
      <c r="AG885" s="2"/>
    </row>
    <row r="886" spans="1:33" ht="15.75" hidden="1" customHeight="1" x14ac:dyDescent="0.3">
      <c r="A886" s="2"/>
      <c r="B886" s="2"/>
      <c r="C886" s="172"/>
      <c r="D886" s="213"/>
      <c r="E886" s="172"/>
      <c r="F886" s="172"/>
      <c r="G886" s="172"/>
      <c r="H886" s="173"/>
      <c r="I886" s="173"/>
      <c r="J886" s="172"/>
      <c r="K886" s="172"/>
      <c r="L886" s="172"/>
      <c r="M886" s="172"/>
      <c r="N886" s="47"/>
      <c r="O886" s="47"/>
      <c r="P886" s="47"/>
      <c r="Q886" s="47"/>
      <c r="R886" s="47"/>
      <c r="S886" s="47"/>
      <c r="AA886" s="2"/>
      <c r="AB886" s="2"/>
      <c r="AC886" s="2"/>
      <c r="AD886" s="2"/>
      <c r="AE886" s="2"/>
      <c r="AF886" s="2"/>
      <c r="AG886" s="2"/>
    </row>
    <row r="887" spans="1:33" ht="15.75" hidden="1" customHeight="1" x14ac:dyDescent="0.3">
      <c r="A887" s="2"/>
      <c r="B887" s="2"/>
      <c r="C887" s="172"/>
      <c r="D887" s="213"/>
      <c r="E887" s="172"/>
      <c r="F887" s="172"/>
      <c r="G887" s="172"/>
      <c r="H887" s="173"/>
      <c r="I887" s="173"/>
      <c r="J887" s="172"/>
      <c r="K887" s="172"/>
      <c r="L887" s="172"/>
      <c r="M887" s="172"/>
      <c r="N887" s="47"/>
      <c r="O887" s="47"/>
      <c r="P887" s="47"/>
      <c r="Q887" s="47"/>
      <c r="R887" s="47"/>
      <c r="S887" s="47"/>
      <c r="AA887" s="2"/>
      <c r="AB887" s="2"/>
      <c r="AC887" s="2"/>
      <c r="AD887" s="2"/>
      <c r="AE887" s="2"/>
      <c r="AF887" s="2"/>
      <c r="AG887" s="2"/>
    </row>
    <row r="888" spans="1:33" ht="15.75" hidden="1" customHeight="1" x14ac:dyDescent="0.3">
      <c r="A888" s="2"/>
      <c r="B888" s="2"/>
      <c r="C888" s="172"/>
      <c r="D888" s="213"/>
      <c r="E888" s="172"/>
      <c r="F888" s="172"/>
      <c r="G888" s="172"/>
      <c r="H888" s="173"/>
      <c r="I888" s="173"/>
      <c r="J888" s="172"/>
      <c r="K888" s="172"/>
      <c r="L888" s="172"/>
      <c r="M888" s="172"/>
      <c r="N888" s="47"/>
      <c r="O888" s="47"/>
      <c r="P888" s="47"/>
      <c r="Q888" s="47"/>
      <c r="R888" s="47"/>
      <c r="S888" s="47"/>
      <c r="AA888" s="2"/>
      <c r="AB888" s="2"/>
      <c r="AC888" s="2"/>
      <c r="AD888" s="2"/>
      <c r="AE888" s="2"/>
      <c r="AF888" s="2"/>
      <c r="AG888" s="2"/>
    </row>
    <row r="889" spans="1:33" ht="15.75" hidden="1" customHeight="1" x14ac:dyDescent="0.3">
      <c r="A889" s="2"/>
      <c r="B889" s="2"/>
      <c r="C889" s="172"/>
      <c r="D889" s="213"/>
      <c r="E889" s="172"/>
      <c r="F889" s="172"/>
      <c r="G889" s="172"/>
      <c r="H889" s="173"/>
      <c r="I889" s="173"/>
      <c r="J889" s="172"/>
      <c r="K889" s="172"/>
      <c r="L889" s="172"/>
      <c r="M889" s="172"/>
      <c r="N889" s="47"/>
      <c r="O889" s="47"/>
      <c r="P889" s="47"/>
      <c r="Q889" s="47"/>
      <c r="R889" s="47"/>
      <c r="S889" s="47"/>
      <c r="AA889" s="2"/>
      <c r="AB889" s="2"/>
      <c r="AC889" s="2"/>
      <c r="AD889" s="2"/>
      <c r="AE889" s="2"/>
      <c r="AF889" s="2"/>
      <c r="AG889" s="2"/>
    </row>
    <row r="890" spans="1:33" ht="15.75" hidden="1" customHeight="1" x14ac:dyDescent="0.3">
      <c r="A890" s="2"/>
      <c r="B890" s="2"/>
      <c r="C890" s="172"/>
      <c r="D890" s="213"/>
      <c r="E890" s="172"/>
      <c r="F890" s="172"/>
      <c r="G890" s="172"/>
      <c r="H890" s="173"/>
      <c r="I890" s="173"/>
      <c r="J890" s="172"/>
      <c r="K890" s="172"/>
      <c r="L890" s="172"/>
      <c r="M890" s="172"/>
      <c r="N890" s="47"/>
      <c r="O890" s="47"/>
      <c r="P890" s="47"/>
      <c r="Q890" s="47"/>
      <c r="R890" s="47"/>
      <c r="S890" s="47"/>
      <c r="AA890" s="2"/>
      <c r="AB890" s="2"/>
      <c r="AC890" s="2"/>
      <c r="AD890" s="2"/>
      <c r="AE890" s="2"/>
      <c r="AF890" s="2"/>
      <c r="AG890" s="2"/>
    </row>
    <row r="891" spans="1:33" ht="15.75" hidden="1" customHeight="1" x14ac:dyDescent="0.3">
      <c r="A891" s="2"/>
      <c r="B891" s="2"/>
      <c r="C891" s="172"/>
      <c r="D891" s="213"/>
      <c r="E891" s="172"/>
      <c r="F891" s="172"/>
      <c r="G891" s="172"/>
      <c r="H891" s="173"/>
      <c r="I891" s="173"/>
      <c r="J891" s="172"/>
      <c r="K891" s="172"/>
      <c r="L891" s="172"/>
      <c r="M891" s="172"/>
      <c r="N891" s="47"/>
      <c r="O891" s="47"/>
      <c r="P891" s="47"/>
      <c r="Q891" s="47"/>
      <c r="R891" s="47"/>
      <c r="S891" s="47"/>
      <c r="AA891" s="2"/>
      <c r="AB891" s="2"/>
      <c r="AC891" s="2"/>
      <c r="AD891" s="2"/>
      <c r="AE891" s="2"/>
      <c r="AF891" s="2"/>
      <c r="AG891" s="2"/>
    </row>
    <row r="892" spans="1:33" ht="15.75" hidden="1" customHeight="1" x14ac:dyDescent="0.3">
      <c r="A892" s="2"/>
      <c r="B892" s="2"/>
      <c r="C892" s="172"/>
      <c r="D892" s="213"/>
      <c r="E892" s="172"/>
      <c r="F892" s="172"/>
      <c r="G892" s="172"/>
      <c r="H892" s="173"/>
      <c r="I892" s="173"/>
      <c r="J892" s="172"/>
      <c r="K892" s="172"/>
      <c r="L892" s="172"/>
      <c r="M892" s="172"/>
      <c r="N892" s="47"/>
      <c r="O892" s="47"/>
      <c r="P892" s="47"/>
      <c r="Q892" s="47"/>
      <c r="R892" s="47"/>
      <c r="S892" s="47"/>
      <c r="AA892" s="2"/>
      <c r="AB892" s="2"/>
      <c r="AC892" s="2"/>
      <c r="AD892" s="2"/>
      <c r="AE892" s="2"/>
      <c r="AF892" s="2"/>
      <c r="AG892" s="2"/>
    </row>
    <row r="893" spans="1:33" ht="15.75" hidden="1" customHeight="1" x14ac:dyDescent="0.3">
      <c r="A893" s="2"/>
      <c r="B893" s="2"/>
      <c r="C893" s="172"/>
      <c r="D893" s="213"/>
      <c r="E893" s="172"/>
      <c r="F893" s="172"/>
      <c r="G893" s="172"/>
      <c r="H893" s="173"/>
      <c r="I893" s="173"/>
      <c r="J893" s="172"/>
      <c r="K893" s="172"/>
      <c r="L893" s="172"/>
      <c r="M893" s="172"/>
      <c r="N893" s="47"/>
      <c r="O893" s="47"/>
      <c r="P893" s="47"/>
      <c r="Q893" s="47"/>
      <c r="R893" s="47"/>
      <c r="S893" s="47"/>
      <c r="AA893" s="2"/>
      <c r="AB893" s="2"/>
      <c r="AC893" s="2"/>
      <c r="AD893" s="2"/>
      <c r="AE893" s="2"/>
      <c r="AF893" s="2"/>
      <c r="AG893" s="2"/>
    </row>
    <row r="894" spans="1:33" ht="15.75" hidden="1" customHeight="1" x14ac:dyDescent="0.3">
      <c r="A894" s="2"/>
      <c r="B894" s="2"/>
      <c r="C894" s="172"/>
      <c r="D894" s="213"/>
      <c r="E894" s="172"/>
      <c r="F894" s="172"/>
      <c r="G894" s="172"/>
      <c r="H894" s="173"/>
      <c r="I894" s="173"/>
      <c r="J894" s="172"/>
      <c r="K894" s="172"/>
      <c r="L894" s="172"/>
      <c r="M894" s="172"/>
      <c r="N894" s="47"/>
      <c r="O894" s="47"/>
      <c r="P894" s="47"/>
      <c r="Q894" s="47"/>
      <c r="R894" s="47"/>
      <c r="S894" s="47"/>
      <c r="AA894" s="2"/>
      <c r="AB894" s="2"/>
      <c r="AC894" s="2"/>
      <c r="AD894" s="2"/>
      <c r="AE894" s="2"/>
      <c r="AF894" s="2"/>
      <c r="AG894" s="2"/>
    </row>
    <row r="895" spans="1:33" ht="15.75" hidden="1" customHeight="1" x14ac:dyDescent="0.3">
      <c r="A895" s="2"/>
      <c r="B895" s="2"/>
      <c r="C895" s="172"/>
      <c r="D895" s="213"/>
      <c r="E895" s="172"/>
      <c r="F895" s="172"/>
      <c r="G895" s="172"/>
      <c r="H895" s="173"/>
      <c r="I895" s="173"/>
      <c r="J895" s="172"/>
      <c r="K895" s="172"/>
      <c r="L895" s="172"/>
      <c r="M895" s="172"/>
      <c r="N895" s="47"/>
      <c r="O895" s="47"/>
      <c r="P895" s="47"/>
      <c r="Q895" s="47"/>
      <c r="R895" s="47"/>
      <c r="S895" s="47"/>
      <c r="AA895" s="2"/>
      <c r="AB895" s="2"/>
      <c r="AC895" s="2"/>
      <c r="AD895" s="2"/>
      <c r="AE895" s="2"/>
      <c r="AF895" s="2"/>
      <c r="AG895" s="2"/>
    </row>
    <row r="896" spans="1:33" ht="15.75" hidden="1" customHeight="1" x14ac:dyDescent="0.3">
      <c r="A896" s="2"/>
      <c r="B896" s="2"/>
      <c r="C896" s="172"/>
      <c r="D896" s="213"/>
      <c r="E896" s="172"/>
      <c r="F896" s="172"/>
      <c r="G896" s="172"/>
      <c r="H896" s="173"/>
      <c r="I896" s="173"/>
      <c r="J896" s="172"/>
      <c r="K896" s="172"/>
      <c r="L896" s="172"/>
      <c r="M896" s="172"/>
      <c r="N896" s="47"/>
      <c r="O896" s="47"/>
      <c r="P896" s="47"/>
      <c r="Q896" s="47"/>
      <c r="R896" s="47"/>
      <c r="S896" s="47"/>
      <c r="AA896" s="2"/>
      <c r="AB896" s="2"/>
      <c r="AC896" s="2"/>
      <c r="AD896" s="2"/>
      <c r="AE896" s="2"/>
      <c r="AF896" s="2"/>
      <c r="AG896" s="2"/>
    </row>
    <row r="897" spans="1:33" ht="15.75" hidden="1" customHeight="1" x14ac:dyDescent="0.3">
      <c r="A897" s="2"/>
      <c r="B897" s="2"/>
      <c r="C897" s="172"/>
      <c r="D897" s="213"/>
      <c r="E897" s="172"/>
      <c r="F897" s="172"/>
      <c r="G897" s="172"/>
      <c r="H897" s="173"/>
      <c r="I897" s="173"/>
      <c r="J897" s="172"/>
      <c r="K897" s="172"/>
      <c r="L897" s="172"/>
      <c r="M897" s="172"/>
      <c r="N897" s="47"/>
      <c r="O897" s="47"/>
      <c r="P897" s="47"/>
      <c r="Q897" s="47"/>
      <c r="R897" s="47"/>
      <c r="S897" s="47"/>
      <c r="AA897" s="2"/>
      <c r="AB897" s="2"/>
      <c r="AC897" s="2"/>
      <c r="AD897" s="2"/>
      <c r="AE897" s="2"/>
      <c r="AF897" s="2"/>
      <c r="AG897" s="2"/>
    </row>
    <row r="898" spans="1:33" ht="15.75" hidden="1" customHeight="1" x14ac:dyDescent="0.3">
      <c r="A898" s="2"/>
      <c r="B898" s="2"/>
      <c r="C898" s="172"/>
      <c r="D898" s="213"/>
      <c r="E898" s="172"/>
      <c r="F898" s="172"/>
      <c r="G898" s="172"/>
      <c r="H898" s="173"/>
      <c r="I898" s="173"/>
      <c r="J898" s="172"/>
      <c r="K898" s="172"/>
      <c r="L898" s="172"/>
      <c r="M898" s="172"/>
      <c r="N898" s="47"/>
      <c r="O898" s="47"/>
      <c r="P898" s="47"/>
      <c r="Q898" s="47"/>
      <c r="R898" s="47"/>
      <c r="S898" s="47"/>
      <c r="AA898" s="2"/>
      <c r="AB898" s="2"/>
      <c r="AC898" s="2"/>
      <c r="AD898" s="2"/>
      <c r="AE898" s="2"/>
      <c r="AF898" s="2"/>
      <c r="AG898" s="2"/>
    </row>
    <row r="899" spans="1:33" ht="15.75" hidden="1" customHeight="1" x14ac:dyDescent="0.3">
      <c r="A899" s="2"/>
      <c r="B899" s="2"/>
      <c r="C899" s="172"/>
      <c r="D899" s="213"/>
      <c r="E899" s="172"/>
      <c r="F899" s="172"/>
      <c r="G899" s="172"/>
      <c r="H899" s="173"/>
      <c r="I899" s="173"/>
      <c r="J899" s="172"/>
      <c r="K899" s="172"/>
      <c r="L899" s="172"/>
      <c r="M899" s="172"/>
      <c r="N899" s="47"/>
      <c r="O899" s="47"/>
      <c r="P899" s="47"/>
      <c r="Q899" s="47"/>
      <c r="R899" s="47"/>
      <c r="S899" s="47"/>
      <c r="AA899" s="2"/>
      <c r="AB899" s="2"/>
      <c r="AC899" s="2"/>
      <c r="AD899" s="2"/>
      <c r="AE899" s="2"/>
      <c r="AF899" s="2"/>
      <c r="AG899" s="2"/>
    </row>
    <row r="900" spans="1:33" ht="15.75" hidden="1" customHeight="1" x14ac:dyDescent="0.3">
      <c r="A900" s="2"/>
      <c r="B900" s="2"/>
      <c r="C900" s="172"/>
      <c r="D900" s="213"/>
      <c r="E900" s="172"/>
      <c r="F900" s="172"/>
      <c r="G900" s="172"/>
      <c r="H900" s="173"/>
      <c r="I900" s="173"/>
      <c r="J900" s="172"/>
      <c r="K900" s="172"/>
      <c r="L900" s="172"/>
      <c r="M900" s="172"/>
      <c r="N900" s="47"/>
      <c r="O900" s="47"/>
      <c r="P900" s="47"/>
      <c r="Q900" s="47"/>
      <c r="R900" s="47"/>
      <c r="S900" s="47"/>
      <c r="AA900" s="2"/>
      <c r="AB900" s="2"/>
      <c r="AC900" s="2"/>
      <c r="AD900" s="2"/>
      <c r="AE900" s="2"/>
      <c r="AF900" s="2"/>
      <c r="AG900" s="2"/>
    </row>
    <row r="901" spans="1:33" ht="15.75" hidden="1" customHeight="1" x14ac:dyDescent="0.3">
      <c r="A901" s="2"/>
      <c r="B901" s="2"/>
      <c r="C901" s="172"/>
      <c r="D901" s="213"/>
      <c r="E901" s="172"/>
      <c r="F901" s="172"/>
      <c r="G901" s="172"/>
      <c r="H901" s="173"/>
      <c r="I901" s="173"/>
      <c r="J901" s="172"/>
      <c r="K901" s="172"/>
      <c r="L901" s="172"/>
      <c r="M901" s="172"/>
      <c r="N901" s="47"/>
      <c r="O901" s="47"/>
      <c r="P901" s="47"/>
      <c r="Q901" s="47"/>
      <c r="R901" s="47"/>
      <c r="S901" s="47"/>
      <c r="AA901" s="2"/>
      <c r="AB901" s="2"/>
      <c r="AC901" s="2"/>
      <c r="AD901" s="2"/>
      <c r="AE901" s="2"/>
      <c r="AF901" s="2"/>
      <c r="AG901" s="2"/>
    </row>
    <row r="902" spans="1:33" ht="15.75" hidden="1" customHeight="1" x14ac:dyDescent="0.3">
      <c r="A902" s="2"/>
      <c r="B902" s="2"/>
      <c r="C902" s="172"/>
      <c r="D902" s="213"/>
      <c r="E902" s="172"/>
      <c r="F902" s="172"/>
      <c r="G902" s="172"/>
      <c r="H902" s="173"/>
      <c r="I902" s="173"/>
      <c r="J902" s="172"/>
      <c r="K902" s="172"/>
      <c r="L902" s="172"/>
      <c r="M902" s="172"/>
      <c r="N902" s="47"/>
      <c r="O902" s="47"/>
      <c r="P902" s="47"/>
      <c r="Q902" s="47"/>
      <c r="R902" s="47"/>
      <c r="S902" s="47"/>
      <c r="AA902" s="2"/>
      <c r="AB902" s="2"/>
      <c r="AC902" s="2"/>
      <c r="AD902" s="2"/>
      <c r="AE902" s="2"/>
      <c r="AF902" s="2"/>
      <c r="AG902" s="2"/>
    </row>
    <row r="903" spans="1:33" ht="15.75" hidden="1" customHeight="1" x14ac:dyDescent="0.3">
      <c r="A903" s="2"/>
      <c r="B903" s="2"/>
      <c r="C903" s="172"/>
      <c r="D903" s="213"/>
      <c r="E903" s="172"/>
      <c r="F903" s="172"/>
      <c r="G903" s="172"/>
      <c r="H903" s="173"/>
      <c r="I903" s="173"/>
      <c r="J903" s="172"/>
      <c r="K903" s="172"/>
      <c r="L903" s="172"/>
      <c r="M903" s="172"/>
      <c r="N903" s="47"/>
      <c r="O903" s="47"/>
      <c r="P903" s="47"/>
      <c r="Q903" s="47"/>
      <c r="R903" s="47"/>
      <c r="S903" s="47"/>
      <c r="AA903" s="2"/>
      <c r="AB903" s="2"/>
      <c r="AC903" s="2"/>
      <c r="AD903" s="2"/>
      <c r="AE903" s="2"/>
      <c r="AF903" s="2"/>
      <c r="AG903" s="2"/>
    </row>
    <row r="904" spans="1:33" ht="15.75" hidden="1" customHeight="1" x14ac:dyDescent="0.3">
      <c r="A904" s="2"/>
      <c r="B904" s="2"/>
      <c r="C904" s="172"/>
      <c r="D904" s="213"/>
      <c r="E904" s="172"/>
      <c r="F904" s="172"/>
      <c r="G904" s="172"/>
      <c r="H904" s="173"/>
      <c r="I904" s="173"/>
      <c r="J904" s="172"/>
      <c r="K904" s="172"/>
      <c r="L904" s="172"/>
      <c r="M904" s="172"/>
      <c r="N904" s="47"/>
      <c r="O904" s="47"/>
      <c r="P904" s="47"/>
      <c r="Q904" s="47"/>
      <c r="R904" s="47"/>
      <c r="S904" s="47"/>
      <c r="AA904" s="2"/>
      <c r="AB904" s="2"/>
      <c r="AC904" s="2"/>
      <c r="AD904" s="2"/>
      <c r="AE904" s="2"/>
      <c r="AF904" s="2"/>
      <c r="AG904" s="2"/>
    </row>
    <row r="905" spans="1:33" ht="15.75" hidden="1" customHeight="1" x14ac:dyDescent="0.3">
      <c r="A905" s="2"/>
      <c r="B905" s="2"/>
      <c r="C905" s="172"/>
      <c r="D905" s="213"/>
      <c r="E905" s="172"/>
      <c r="F905" s="172"/>
      <c r="G905" s="172"/>
      <c r="H905" s="173"/>
      <c r="I905" s="173"/>
      <c r="J905" s="172"/>
      <c r="K905" s="172"/>
      <c r="L905" s="172"/>
      <c r="M905" s="172"/>
      <c r="N905" s="47"/>
      <c r="O905" s="47"/>
      <c r="P905" s="47"/>
      <c r="Q905" s="47"/>
      <c r="R905" s="47"/>
      <c r="S905" s="47"/>
      <c r="AA905" s="2"/>
      <c r="AB905" s="2"/>
      <c r="AC905" s="2"/>
      <c r="AD905" s="2"/>
      <c r="AE905" s="2"/>
      <c r="AF905" s="2"/>
      <c r="AG905" s="2"/>
    </row>
    <row r="906" spans="1:33" ht="15.75" hidden="1" customHeight="1" x14ac:dyDescent="0.3">
      <c r="A906" s="2"/>
      <c r="B906" s="2"/>
      <c r="C906" s="172"/>
      <c r="D906" s="213"/>
      <c r="E906" s="172"/>
      <c r="F906" s="172"/>
      <c r="G906" s="172"/>
      <c r="H906" s="173"/>
      <c r="I906" s="173"/>
      <c r="J906" s="172"/>
      <c r="K906" s="172"/>
      <c r="L906" s="172"/>
      <c r="M906" s="172"/>
      <c r="N906" s="47"/>
      <c r="O906" s="47"/>
      <c r="P906" s="47"/>
      <c r="Q906" s="47"/>
      <c r="R906" s="47"/>
      <c r="S906" s="47"/>
      <c r="AA906" s="2"/>
      <c r="AB906" s="2"/>
      <c r="AC906" s="2"/>
      <c r="AD906" s="2"/>
      <c r="AE906" s="2"/>
      <c r="AF906" s="2"/>
      <c r="AG906" s="2"/>
    </row>
    <row r="907" spans="1:33" ht="15.75" hidden="1" customHeight="1" x14ac:dyDescent="0.3">
      <c r="A907" s="2"/>
      <c r="B907" s="2"/>
      <c r="C907" s="172"/>
      <c r="D907" s="213"/>
      <c r="E907" s="172"/>
      <c r="F907" s="172"/>
      <c r="G907" s="172"/>
      <c r="H907" s="173"/>
      <c r="I907" s="173"/>
      <c r="J907" s="172"/>
      <c r="K907" s="172"/>
      <c r="L907" s="172"/>
      <c r="M907" s="172"/>
      <c r="N907" s="47"/>
      <c r="O907" s="47"/>
      <c r="P907" s="47"/>
      <c r="Q907" s="47"/>
      <c r="R907" s="47"/>
      <c r="S907" s="47"/>
      <c r="AA907" s="2"/>
      <c r="AB907" s="2"/>
      <c r="AC907" s="2"/>
      <c r="AD907" s="2"/>
      <c r="AE907" s="2"/>
      <c r="AF907" s="2"/>
      <c r="AG907" s="2"/>
    </row>
    <row r="908" spans="1:33" ht="15.75" hidden="1" customHeight="1" x14ac:dyDescent="0.3">
      <c r="A908" s="2"/>
      <c r="B908" s="2"/>
      <c r="C908" s="172"/>
      <c r="D908" s="213"/>
      <c r="E908" s="172"/>
      <c r="F908" s="172"/>
      <c r="G908" s="172"/>
      <c r="H908" s="173"/>
      <c r="I908" s="173"/>
      <c r="J908" s="172"/>
      <c r="K908" s="172"/>
      <c r="L908" s="172"/>
      <c r="M908" s="172"/>
      <c r="N908" s="47"/>
      <c r="O908" s="47"/>
      <c r="P908" s="47"/>
      <c r="Q908" s="47"/>
      <c r="R908" s="47"/>
      <c r="S908" s="47"/>
      <c r="AA908" s="2"/>
      <c r="AB908" s="2"/>
      <c r="AC908" s="2"/>
      <c r="AD908" s="2"/>
      <c r="AE908" s="2"/>
      <c r="AF908" s="2"/>
      <c r="AG908" s="2"/>
    </row>
    <row r="909" spans="1:33" ht="15.75" hidden="1" customHeight="1" x14ac:dyDescent="0.3">
      <c r="A909" s="2"/>
      <c r="B909" s="2"/>
      <c r="C909" s="172"/>
      <c r="D909" s="213"/>
      <c r="E909" s="172"/>
      <c r="F909" s="172"/>
      <c r="G909" s="172"/>
      <c r="H909" s="173"/>
      <c r="I909" s="173"/>
      <c r="J909" s="172"/>
      <c r="K909" s="172"/>
      <c r="L909" s="172"/>
      <c r="M909" s="172"/>
      <c r="N909" s="47"/>
      <c r="O909" s="47"/>
      <c r="P909" s="47"/>
      <c r="Q909" s="47"/>
      <c r="R909" s="47"/>
      <c r="S909" s="47"/>
      <c r="AA909" s="2"/>
      <c r="AB909" s="2"/>
      <c r="AC909" s="2"/>
      <c r="AD909" s="2"/>
      <c r="AE909" s="2"/>
      <c r="AF909" s="2"/>
      <c r="AG909" s="2"/>
    </row>
    <row r="910" spans="1:33" ht="15.75" hidden="1" customHeight="1" x14ac:dyDescent="0.3">
      <c r="A910" s="2"/>
      <c r="B910" s="2"/>
      <c r="C910" s="172"/>
      <c r="D910" s="213"/>
      <c r="E910" s="172"/>
      <c r="F910" s="172"/>
      <c r="G910" s="172"/>
      <c r="H910" s="173"/>
      <c r="I910" s="173"/>
      <c r="J910" s="172"/>
      <c r="K910" s="172"/>
      <c r="L910" s="172"/>
      <c r="M910" s="172"/>
      <c r="N910" s="47"/>
      <c r="O910" s="47"/>
      <c r="P910" s="47"/>
      <c r="Q910" s="47"/>
      <c r="R910" s="47"/>
      <c r="S910" s="47"/>
      <c r="AA910" s="2"/>
      <c r="AB910" s="2"/>
      <c r="AC910" s="2"/>
      <c r="AD910" s="2"/>
      <c r="AE910" s="2"/>
      <c r="AF910" s="2"/>
      <c r="AG910" s="2"/>
    </row>
    <row r="911" spans="1:33" ht="15.75" hidden="1" customHeight="1" x14ac:dyDescent="0.3">
      <c r="A911" s="2"/>
      <c r="B911" s="2"/>
      <c r="C911" s="172"/>
      <c r="D911" s="213"/>
      <c r="E911" s="172"/>
      <c r="F911" s="172"/>
      <c r="G911" s="172"/>
      <c r="H911" s="173"/>
      <c r="I911" s="173"/>
      <c r="J911" s="172"/>
      <c r="K911" s="172"/>
      <c r="L911" s="172"/>
      <c r="M911" s="172"/>
      <c r="N911" s="47"/>
      <c r="O911" s="47"/>
      <c r="P911" s="47"/>
      <c r="Q911" s="47"/>
      <c r="R911" s="47"/>
      <c r="S911" s="47"/>
      <c r="AA911" s="2"/>
      <c r="AB911" s="2"/>
      <c r="AC911" s="2"/>
      <c r="AD911" s="2"/>
      <c r="AE911" s="2"/>
      <c r="AF911" s="2"/>
      <c r="AG911" s="2"/>
    </row>
    <row r="912" spans="1:33" ht="15.75" hidden="1" customHeight="1" x14ac:dyDescent="0.3">
      <c r="A912" s="2"/>
      <c r="B912" s="2"/>
      <c r="C912" s="172"/>
      <c r="D912" s="213"/>
      <c r="E912" s="172"/>
      <c r="F912" s="172"/>
      <c r="G912" s="172"/>
      <c r="H912" s="173"/>
      <c r="I912" s="173"/>
      <c r="J912" s="172"/>
      <c r="K912" s="172"/>
      <c r="L912" s="172"/>
      <c r="M912" s="172"/>
      <c r="N912" s="47"/>
      <c r="O912" s="47"/>
      <c r="P912" s="47"/>
      <c r="Q912" s="47"/>
      <c r="R912" s="47"/>
      <c r="S912" s="47"/>
      <c r="AA912" s="2"/>
      <c r="AB912" s="2"/>
      <c r="AC912" s="2"/>
      <c r="AD912" s="2"/>
      <c r="AE912" s="2"/>
      <c r="AF912" s="2"/>
      <c r="AG912" s="2"/>
    </row>
    <row r="913" spans="1:33" ht="15.75" hidden="1" customHeight="1" x14ac:dyDescent="0.3">
      <c r="A913" s="2"/>
      <c r="B913" s="2"/>
      <c r="C913" s="172"/>
      <c r="D913" s="213"/>
      <c r="E913" s="172"/>
      <c r="F913" s="172"/>
      <c r="G913" s="172"/>
      <c r="H913" s="173"/>
      <c r="I913" s="173"/>
      <c r="J913" s="172"/>
      <c r="K913" s="172"/>
      <c r="L913" s="172"/>
      <c r="M913" s="172"/>
      <c r="N913" s="47"/>
      <c r="O913" s="47"/>
      <c r="P913" s="47"/>
      <c r="Q913" s="47"/>
      <c r="R913" s="47"/>
      <c r="S913" s="47"/>
      <c r="AA913" s="2"/>
      <c r="AB913" s="2"/>
      <c r="AC913" s="2"/>
      <c r="AD913" s="2"/>
      <c r="AE913" s="2"/>
      <c r="AF913" s="2"/>
      <c r="AG913" s="2"/>
    </row>
    <row r="914" spans="1:33" ht="15.75" hidden="1" customHeight="1" x14ac:dyDescent="0.3">
      <c r="A914" s="2"/>
      <c r="B914" s="2"/>
      <c r="C914" s="172"/>
      <c r="D914" s="213"/>
      <c r="E914" s="172"/>
      <c r="F914" s="172"/>
      <c r="G914" s="172"/>
      <c r="H914" s="173"/>
      <c r="I914" s="173"/>
      <c r="J914" s="172"/>
      <c r="K914" s="172"/>
      <c r="L914" s="172"/>
      <c r="M914" s="172"/>
      <c r="N914" s="47"/>
      <c r="O914" s="47"/>
      <c r="P914" s="47"/>
      <c r="Q914" s="47"/>
      <c r="R914" s="47"/>
      <c r="S914" s="47"/>
      <c r="AA914" s="2"/>
      <c r="AB914" s="2"/>
      <c r="AC914" s="2"/>
      <c r="AD914" s="2"/>
      <c r="AE914" s="2"/>
      <c r="AF914" s="2"/>
      <c r="AG914" s="2"/>
    </row>
    <row r="915" spans="1:33" ht="15.75" hidden="1" customHeight="1" x14ac:dyDescent="0.3">
      <c r="A915" s="2"/>
      <c r="B915" s="2"/>
      <c r="C915" s="172"/>
      <c r="D915" s="213"/>
      <c r="E915" s="172"/>
      <c r="F915" s="172"/>
      <c r="G915" s="172"/>
      <c r="H915" s="173"/>
      <c r="I915" s="173"/>
      <c r="J915" s="172"/>
      <c r="K915" s="172"/>
      <c r="L915" s="172"/>
      <c r="M915" s="172"/>
      <c r="N915" s="47"/>
      <c r="O915" s="47"/>
      <c r="P915" s="47"/>
      <c r="Q915" s="47"/>
      <c r="R915" s="47"/>
      <c r="S915" s="47"/>
      <c r="AA915" s="2"/>
      <c r="AB915" s="2"/>
      <c r="AC915" s="2"/>
      <c r="AD915" s="2"/>
      <c r="AE915" s="2"/>
      <c r="AF915" s="2"/>
      <c r="AG915" s="2"/>
    </row>
    <row r="916" spans="1:33" ht="15.75" hidden="1" customHeight="1" x14ac:dyDescent="0.3">
      <c r="A916" s="2"/>
      <c r="B916" s="2"/>
      <c r="C916" s="172"/>
      <c r="D916" s="213"/>
      <c r="E916" s="172"/>
      <c r="F916" s="172"/>
      <c r="G916" s="172"/>
      <c r="H916" s="173"/>
      <c r="I916" s="173"/>
      <c r="J916" s="172"/>
      <c r="K916" s="172"/>
      <c r="L916" s="172"/>
      <c r="M916" s="172"/>
      <c r="N916" s="47"/>
      <c r="O916" s="47"/>
      <c r="P916" s="47"/>
      <c r="Q916" s="47"/>
      <c r="R916" s="47"/>
      <c r="S916" s="47"/>
      <c r="AA916" s="2"/>
      <c r="AB916" s="2"/>
      <c r="AC916" s="2"/>
      <c r="AD916" s="2"/>
      <c r="AE916" s="2"/>
      <c r="AF916" s="2"/>
      <c r="AG916" s="2"/>
    </row>
    <row r="917" spans="1:33" ht="15.75" hidden="1" customHeight="1" x14ac:dyDescent="0.3">
      <c r="A917" s="2"/>
      <c r="B917" s="2"/>
      <c r="C917" s="172"/>
      <c r="D917" s="213"/>
      <c r="E917" s="172"/>
      <c r="F917" s="172"/>
      <c r="G917" s="172"/>
      <c r="H917" s="173"/>
      <c r="I917" s="173"/>
      <c r="J917" s="172"/>
      <c r="K917" s="172"/>
      <c r="L917" s="172"/>
      <c r="M917" s="172"/>
      <c r="N917" s="47"/>
      <c r="O917" s="47"/>
      <c r="P917" s="47"/>
      <c r="Q917" s="47"/>
      <c r="R917" s="47"/>
      <c r="S917" s="47"/>
      <c r="AA917" s="2"/>
      <c r="AB917" s="2"/>
      <c r="AC917" s="2"/>
      <c r="AD917" s="2"/>
      <c r="AE917" s="2"/>
      <c r="AF917" s="2"/>
      <c r="AG917" s="2"/>
    </row>
    <row r="918" spans="1:33" ht="15.75" hidden="1" customHeight="1" x14ac:dyDescent="0.3">
      <c r="A918" s="2"/>
      <c r="B918" s="2"/>
      <c r="C918" s="172"/>
      <c r="D918" s="213"/>
      <c r="E918" s="172"/>
      <c r="F918" s="172"/>
      <c r="G918" s="172"/>
      <c r="H918" s="173"/>
      <c r="I918" s="173"/>
      <c r="J918" s="172"/>
      <c r="K918" s="172"/>
      <c r="L918" s="172"/>
      <c r="M918" s="172"/>
      <c r="N918" s="47"/>
      <c r="O918" s="47"/>
      <c r="P918" s="47"/>
      <c r="Q918" s="47"/>
      <c r="R918" s="47"/>
      <c r="S918" s="47"/>
      <c r="AA918" s="2"/>
      <c r="AB918" s="2"/>
      <c r="AC918" s="2"/>
      <c r="AD918" s="2"/>
      <c r="AE918" s="2"/>
      <c r="AF918" s="2"/>
      <c r="AG918" s="2"/>
    </row>
    <row r="919" spans="1:33" ht="15.75" hidden="1" customHeight="1" x14ac:dyDescent="0.3">
      <c r="A919" s="2"/>
      <c r="B919" s="2"/>
      <c r="C919" s="172"/>
      <c r="D919" s="213"/>
      <c r="E919" s="172"/>
      <c r="F919" s="172"/>
      <c r="G919" s="172"/>
      <c r="H919" s="173"/>
      <c r="I919" s="173"/>
      <c r="J919" s="172"/>
      <c r="K919" s="172"/>
      <c r="L919" s="172"/>
      <c r="M919" s="172"/>
      <c r="N919" s="47"/>
      <c r="O919" s="47"/>
      <c r="P919" s="47"/>
      <c r="Q919" s="47"/>
      <c r="R919" s="47"/>
      <c r="S919" s="47"/>
      <c r="AA919" s="2"/>
      <c r="AB919" s="2"/>
      <c r="AC919" s="2"/>
      <c r="AD919" s="2"/>
      <c r="AE919" s="2"/>
      <c r="AF919" s="2"/>
      <c r="AG919" s="2"/>
    </row>
    <row r="920" spans="1:33" ht="15.75" hidden="1" customHeight="1" x14ac:dyDescent="0.3">
      <c r="A920" s="2"/>
      <c r="B920" s="2"/>
      <c r="C920" s="172"/>
      <c r="D920" s="213"/>
      <c r="E920" s="172"/>
      <c r="F920" s="172"/>
      <c r="G920" s="172"/>
      <c r="H920" s="173"/>
      <c r="I920" s="173"/>
      <c r="J920" s="172"/>
      <c r="K920" s="172"/>
      <c r="L920" s="172"/>
      <c r="M920" s="172"/>
      <c r="N920" s="47"/>
      <c r="O920" s="47"/>
      <c r="P920" s="47"/>
      <c r="Q920" s="47"/>
      <c r="R920" s="47"/>
      <c r="S920" s="47"/>
      <c r="AA920" s="2"/>
      <c r="AB920" s="2"/>
      <c r="AC920" s="2"/>
      <c r="AD920" s="2"/>
      <c r="AE920" s="2"/>
      <c r="AF920" s="2"/>
      <c r="AG920" s="2"/>
    </row>
    <row r="921" spans="1:33" ht="15.75" hidden="1" customHeight="1" x14ac:dyDescent="0.3">
      <c r="A921" s="2"/>
      <c r="B921" s="2"/>
      <c r="C921" s="172"/>
      <c r="D921" s="213"/>
      <c r="E921" s="172"/>
      <c r="F921" s="172"/>
      <c r="G921" s="172"/>
      <c r="H921" s="173"/>
      <c r="I921" s="173"/>
      <c r="J921" s="172"/>
      <c r="K921" s="172"/>
      <c r="L921" s="172"/>
      <c r="M921" s="172"/>
      <c r="N921" s="47"/>
      <c r="O921" s="47"/>
      <c r="P921" s="47"/>
      <c r="Q921" s="47"/>
      <c r="R921" s="47"/>
      <c r="S921" s="47"/>
      <c r="AA921" s="2"/>
      <c r="AB921" s="2"/>
      <c r="AC921" s="2"/>
      <c r="AD921" s="2"/>
      <c r="AE921" s="2"/>
      <c r="AF921" s="2"/>
      <c r="AG921" s="2"/>
    </row>
    <row r="922" spans="1:33" ht="15.75" hidden="1" customHeight="1" x14ac:dyDescent="0.3">
      <c r="A922" s="2"/>
      <c r="B922" s="2"/>
      <c r="C922" s="172"/>
      <c r="D922" s="213"/>
      <c r="E922" s="172"/>
      <c r="F922" s="172"/>
      <c r="G922" s="172"/>
      <c r="H922" s="173"/>
      <c r="I922" s="173"/>
      <c r="J922" s="172"/>
      <c r="K922" s="172"/>
      <c r="L922" s="172"/>
      <c r="M922" s="172"/>
      <c r="N922" s="47"/>
      <c r="O922" s="47"/>
      <c r="P922" s="47"/>
      <c r="Q922" s="47"/>
      <c r="R922" s="47"/>
      <c r="S922" s="47"/>
      <c r="AA922" s="2"/>
      <c r="AB922" s="2"/>
      <c r="AC922" s="2"/>
      <c r="AD922" s="2"/>
      <c r="AE922" s="2"/>
      <c r="AF922" s="2"/>
      <c r="AG922" s="2"/>
    </row>
    <row r="923" spans="1:33" ht="15.75" hidden="1" customHeight="1" x14ac:dyDescent="0.3">
      <c r="A923" s="2"/>
      <c r="B923" s="2"/>
      <c r="C923" s="172"/>
      <c r="D923" s="213"/>
      <c r="E923" s="172"/>
      <c r="F923" s="172"/>
      <c r="G923" s="172"/>
      <c r="H923" s="173"/>
      <c r="I923" s="173"/>
      <c r="J923" s="172"/>
      <c r="K923" s="172"/>
      <c r="L923" s="172"/>
      <c r="M923" s="172"/>
      <c r="N923" s="47"/>
      <c r="O923" s="47"/>
      <c r="P923" s="47"/>
      <c r="Q923" s="47"/>
      <c r="R923" s="47"/>
      <c r="S923" s="47"/>
      <c r="AA923" s="2"/>
      <c r="AB923" s="2"/>
      <c r="AC923" s="2"/>
      <c r="AD923" s="2"/>
      <c r="AE923" s="2"/>
      <c r="AF923" s="2"/>
      <c r="AG923" s="2"/>
    </row>
    <row r="924" spans="1:33" ht="15.75" hidden="1" customHeight="1" x14ac:dyDescent="0.3">
      <c r="A924" s="2"/>
      <c r="B924" s="2"/>
      <c r="C924" s="172"/>
      <c r="D924" s="213"/>
      <c r="E924" s="172"/>
      <c r="F924" s="172"/>
      <c r="G924" s="172"/>
      <c r="H924" s="173"/>
      <c r="I924" s="173"/>
      <c r="J924" s="172"/>
      <c r="K924" s="172"/>
      <c r="L924" s="172"/>
      <c r="M924" s="172"/>
      <c r="N924" s="47"/>
      <c r="O924" s="47"/>
      <c r="P924" s="47"/>
      <c r="Q924" s="47"/>
      <c r="R924" s="47"/>
      <c r="S924" s="47"/>
      <c r="AA924" s="2"/>
      <c r="AB924" s="2"/>
      <c r="AC924" s="2"/>
      <c r="AD924" s="2"/>
      <c r="AE924" s="2"/>
      <c r="AF924" s="2"/>
      <c r="AG924" s="2"/>
    </row>
    <row r="925" spans="1:33" ht="15.75" hidden="1" customHeight="1" x14ac:dyDescent="0.3">
      <c r="A925" s="2"/>
      <c r="B925" s="2"/>
      <c r="C925" s="172"/>
      <c r="D925" s="213"/>
      <c r="E925" s="172"/>
      <c r="F925" s="172"/>
      <c r="G925" s="172"/>
      <c r="H925" s="173"/>
      <c r="I925" s="173"/>
      <c r="J925" s="172"/>
      <c r="K925" s="172"/>
      <c r="L925" s="172"/>
      <c r="M925" s="172"/>
      <c r="N925" s="47"/>
      <c r="O925" s="47"/>
      <c r="P925" s="47"/>
      <c r="Q925" s="47"/>
      <c r="R925" s="47"/>
      <c r="S925" s="47"/>
      <c r="AA925" s="2"/>
      <c r="AB925" s="2"/>
      <c r="AC925" s="2"/>
      <c r="AD925" s="2"/>
      <c r="AE925" s="2"/>
      <c r="AF925" s="2"/>
      <c r="AG925" s="2"/>
    </row>
    <row r="926" spans="1:33" ht="15.75" hidden="1" customHeight="1" x14ac:dyDescent="0.3">
      <c r="A926" s="2"/>
      <c r="B926" s="2"/>
      <c r="C926" s="172"/>
      <c r="D926" s="213"/>
      <c r="E926" s="172"/>
      <c r="F926" s="172"/>
      <c r="G926" s="172"/>
      <c r="H926" s="173"/>
      <c r="I926" s="173"/>
      <c r="J926" s="172"/>
      <c r="K926" s="172"/>
      <c r="L926" s="172"/>
      <c r="M926" s="172"/>
      <c r="N926" s="47"/>
      <c r="O926" s="47"/>
      <c r="P926" s="47"/>
      <c r="Q926" s="47"/>
      <c r="R926" s="47"/>
      <c r="S926" s="47"/>
      <c r="AA926" s="2"/>
      <c r="AB926" s="2"/>
      <c r="AC926" s="2"/>
      <c r="AD926" s="2"/>
      <c r="AE926" s="2"/>
      <c r="AF926" s="2"/>
      <c r="AG926" s="2"/>
    </row>
    <row r="927" spans="1:33" ht="15.75" hidden="1" customHeight="1" x14ac:dyDescent="0.3">
      <c r="A927" s="2"/>
      <c r="B927" s="2"/>
      <c r="C927" s="172"/>
      <c r="D927" s="213"/>
      <c r="E927" s="172"/>
      <c r="F927" s="172"/>
      <c r="G927" s="172"/>
      <c r="H927" s="173"/>
      <c r="I927" s="173"/>
      <c r="J927" s="172"/>
      <c r="K927" s="172"/>
      <c r="L927" s="172"/>
      <c r="M927" s="172"/>
      <c r="N927" s="47"/>
      <c r="O927" s="47"/>
      <c r="P927" s="47"/>
      <c r="Q927" s="47"/>
      <c r="R927" s="47"/>
      <c r="S927" s="47"/>
      <c r="AA927" s="2"/>
      <c r="AB927" s="2"/>
      <c r="AC927" s="2"/>
      <c r="AD927" s="2"/>
      <c r="AE927" s="2"/>
      <c r="AF927" s="2"/>
      <c r="AG927" s="2"/>
    </row>
    <row r="928" spans="1:33" ht="15.75" hidden="1" customHeight="1" x14ac:dyDescent="0.3">
      <c r="A928" s="2"/>
      <c r="B928" s="2"/>
      <c r="C928" s="172"/>
      <c r="D928" s="213"/>
      <c r="E928" s="172"/>
      <c r="F928" s="172"/>
      <c r="G928" s="172"/>
      <c r="H928" s="173"/>
      <c r="I928" s="173"/>
      <c r="J928" s="172"/>
      <c r="K928" s="172"/>
      <c r="L928" s="172"/>
      <c r="M928" s="172"/>
      <c r="N928" s="47"/>
      <c r="O928" s="47"/>
      <c r="P928" s="47"/>
      <c r="Q928" s="47"/>
      <c r="R928" s="47"/>
      <c r="S928" s="47"/>
      <c r="AA928" s="2"/>
      <c r="AB928" s="2"/>
      <c r="AC928" s="2"/>
      <c r="AD928" s="2"/>
      <c r="AE928" s="2"/>
      <c r="AF928" s="2"/>
      <c r="AG928" s="2"/>
    </row>
    <row r="929" spans="1:33" ht="15.75" hidden="1" customHeight="1" x14ac:dyDescent="0.3">
      <c r="A929" s="2"/>
      <c r="B929" s="2"/>
      <c r="C929" s="172"/>
      <c r="D929" s="213"/>
      <c r="E929" s="172"/>
      <c r="F929" s="172"/>
      <c r="G929" s="172"/>
      <c r="H929" s="173"/>
      <c r="I929" s="173"/>
      <c r="J929" s="172"/>
      <c r="K929" s="172"/>
      <c r="L929" s="172"/>
      <c r="M929" s="172"/>
      <c r="N929" s="47"/>
      <c r="O929" s="47"/>
      <c r="P929" s="47"/>
      <c r="Q929" s="47"/>
      <c r="R929" s="47"/>
      <c r="S929" s="47"/>
      <c r="AA929" s="2"/>
      <c r="AB929" s="2"/>
      <c r="AC929" s="2"/>
      <c r="AD929" s="2"/>
      <c r="AE929" s="2"/>
      <c r="AF929" s="2"/>
      <c r="AG929" s="2"/>
    </row>
    <row r="930" spans="1:33" ht="15.75" hidden="1" customHeight="1" x14ac:dyDescent="0.3">
      <c r="A930" s="2"/>
      <c r="B930" s="2"/>
      <c r="C930" s="172"/>
      <c r="D930" s="213"/>
      <c r="E930" s="172"/>
      <c r="F930" s="172"/>
      <c r="G930" s="172"/>
      <c r="H930" s="173"/>
      <c r="I930" s="173"/>
      <c r="J930" s="172"/>
      <c r="K930" s="172"/>
      <c r="L930" s="172"/>
      <c r="M930" s="172"/>
      <c r="N930" s="47"/>
      <c r="O930" s="47"/>
      <c r="P930" s="47"/>
      <c r="Q930" s="47"/>
      <c r="R930" s="47"/>
      <c r="S930" s="47"/>
      <c r="AA930" s="2"/>
      <c r="AB930" s="2"/>
      <c r="AC930" s="2"/>
      <c r="AD930" s="2"/>
      <c r="AE930" s="2"/>
      <c r="AF930" s="2"/>
      <c r="AG930" s="2"/>
    </row>
    <row r="931" spans="1:33" ht="15.75" hidden="1" customHeight="1" x14ac:dyDescent="0.3">
      <c r="A931" s="2"/>
      <c r="B931" s="2"/>
      <c r="C931" s="172"/>
      <c r="D931" s="213"/>
      <c r="E931" s="172"/>
      <c r="F931" s="172"/>
      <c r="G931" s="172"/>
      <c r="H931" s="173"/>
      <c r="I931" s="173"/>
      <c r="J931" s="172"/>
      <c r="K931" s="172"/>
      <c r="L931" s="172"/>
      <c r="M931" s="172"/>
      <c r="N931" s="47"/>
      <c r="O931" s="47"/>
      <c r="P931" s="47"/>
      <c r="Q931" s="47"/>
      <c r="R931" s="47"/>
      <c r="S931" s="47"/>
      <c r="AA931" s="2"/>
      <c r="AB931" s="2"/>
      <c r="AC931" s="2"/>
      <c r="AD931" s="2"/>
      <c r="AE931" s="2"/>
      <c r="AF931" s="2"/>
      <c r="AG931" s="2"/>
    </row>
    <row r="932" spans="1:33" ht="15.75" hidden="1" customHeight="1" x14ac:dyDescent="0.3">
      <c r="A932" s="2"/>
      <c r="B932" s="2"/>
      <c r="C932" s="172"/>
      <c r="D932" s="213"/>
      <c r="E932" s="172"/>
      <c r="F932" s="172"/>
      <c r="G932" s="172"/>
      <c r="H932" s="173"/>
      <c r="I932" s="173"/>
      <c r="J932" s="172"/>
      <c r="K932" s="172"/>
      <c r="L932" s="172"/>
      <c r="M932" s="172"/>
      <c r="N932" s="47"/>
      <c r="O932" s="47"/>
      <c r="P932" s="47"/>
      <c r="Q932" s="47"/>
      <c r="R932" s="47"/>
      <c r="S932" s="47"/>
      <c r="AA932" s="2"/>
      <c r="AB932" s="2"/>
      <c r="AC932" s="2"/>
      <c r="AD932" s="2"/>
      <c r="AE932" s="2"/>
      <c r="AF932" s="2"/>
      <c r="AG932" s="2"/>
    </row>
    <row r="933" spans="1:33" ht="15.75" hidden="1" customHeight="1" x14ac:dyDescent="0.3">
      <c r="A933" s="2"/>
      <c r="B933" s="2"/>
      <c r="C933" s="172"/>
      <c r="D933" s="213"/>
      <c r="E933" s="172"/>
      <c r="F933" s="172"/>
      <c r="G933" s="172"/>
      <c r="H933" s="173"/>
      <c r="I933" s="173"/>
      <c r="J933" s="172"/>
      <c r="K933" s="172"/>
      <c r="L933" s="172"/>
      <c r="M933" s="172"/>
      <c r="N933" s="47"/>
      <c r="O933" s="47"/>
      <c r="P933" s="47"/>
      <c r="Q933" s="47"/>
      <c r="R933" s="47"/>
      <c r="S933" s="47"/>
      <c r="AA933" s="2"/>
      <c r="AB933" s="2"/>
      <c r="AC933" s="2"/>
      <c r="AD933" s="2"/>
      <c r="AE933" s="2"/>
      <c r="AF933" s="2"/>
      <c r="AG933" s="2"/>
    </row>
    <row r="934" spans="1:33" ht="15.75" hidden="1" customHeight="1" x14ac:dyDescent="0.3">
      <c r="A934" s="2"/>
      <c r="B934" s="2"/>
      <c r="C934" s="172"/>
      <c r="D934" s="213"/>
      <c r="E934" s="172"/>
      <c r="F934" s="172"/>
      <c r="G934" s="172"/>
      <c r="H934" s="173"/>
      <c r="I934" s="173"/>
      <c r="J934" s="172"/>
      <c r="K934" s="172"/>
      <c r="L934" s="172"/>
      <c r="M934" s="172"/>
      <c r="N934" s="47"/>
      <c r="O934" s="47"/>
      <c r="P934" s="47"/>
      <c r="Q934" s="47"/>
      <c r="R934" s="47"/>
      <c r="S934" s="47"/>
      <c r="AA934" s="2"/>
      <c r="AB934" s="2"/>
      <c r="AC934" s="2"/>
      <c r="AD934" s="2"/>
      <c r="AE934" s="2"/>
      <c r="AF934" s="2"/>
      <c r="AG934" s="2"/>
    </row>
    <row r="935" spans="1:33" ht="15.75" hidden="1" customHeight="1" x14ac:dyDescent="0.3">
      <c r="A935" s="2"/>
      <c r="B935" s="2"/>
      <c r="C935" s="172"/>
      <c r="D935" s="213"/>
      <c r="E935" s="172"/>
      <c r="F935" s="172"/>
      <c r="G935" s="172"/>
      <c r="H935" s="173"/>
      <c r="I935" s="173"/>
      <c r="J935" s="172"/>
      <c r="K935" s="172"/>
      <c r="L935" s="172"/>
      <c r="M935" s="172"/>
      <c r="N935" s="47"/>
      <c r="O935" s="47"/>
      <c r="P935" s="47"/>
      <c r="Q935" s="47"/>
      <c r="R935" s="47"/>
      <c r="S935" s="47"/>
      <c r="AA935" s="2"/>
      <c r="AB935" s="2"/>
      <c r="AC935" s="2"/>
      <c r="AD935" s="2"/>
      <c r="AE935" s="2"/>
      <c r="AF935" s="2"/>
      <c r="AG935" s="2"/>
    </row>
    <row r="936" spans="1:33" ht="15.75" hidden="1" customHeight="1" x14ac:dyDescent="0.3">
      <c r="A936" s="2"/>
      <c r="B936" s="2"/>
      <c r="C936" s="172"/>
      <c r="D936" s="213"/>
      <c r="E936" s="172"/>
      <c r="F936" s="172"/>
      <c r="G936" s="172"/>
      <c r="H936" s="173"/>
      <c r="I936" s="173"/>
      <c r="J936" s="172"/>
      <c r="K936" s="172"/>
      <c r="L936" s="172"/>
      <c r="M936" s="172"/>
      <c r="N936" s="47"/>
      <c r="O936" s="47"/>
      <c r="P936" s="47"/>
      <c r="Q936" s="47"/>
      <c r="R936" s="47"/>
      <c r="S936" s="47"/>
      <c r="AA936" s="2"/>
      <c r="AB936" s="2"/>
      <c r="AC936" s="2"/>
      <c r="AD936" s="2"/>
      <c r="AE936" s="2"/>
      <c r="AF936" s="2"/>
      <c r="AG936" s="2"/>
    </row>
    <row r="937" spans="1:33" ht="15.75" hidden="1" customHeight="1" x14ac:dyDescent="0.3">
      <c r="A937" s="2"/>
      <c r="B937" s="2"/>
      <c r="C937" s="172"/>
      <c r="D937" s="213"/>
      <c r="E937" s="172"/>
      <c r="F937" s="172"/>
      <c r="G937" s="172"/>
      <c r="H937" s="173"/>
      <c r="I937" s="173"/>
      <c r="J937" s="172"/>
      <c r="K937" s="172"/>
      <c r="L937" s="172"/>
      <c r="M937" s="172"/>
      <c r="N937" s="47"/>
      <c r="O937" s="47"/>
      <c r="P937" s="47"/>
      <c r="Q937" s="47"/>
      <c r="R937" s="47"/>
      <c r="S937" s="47"/>
      <c r="AA937" s="2"/>
      <c r="AB937" s="2"/>
      <c r="AC937" s="2"/>
      <c r="AD937" s="2"/>
      <c r="AE937" s="2"/>
      <c r="AF937" s="2"/>
      <c r="AG937" s="2"/>
    </row>
    <row r="938" spans="1:33" ht="15.75" hidden="1" customHeight="1" x14ac:dyDescent="0.3">
      <c r="A938" s="2"/>
      <c r="B938" s="2"/>
      <c r="C938" s="172"/>
      <c r="D938" s="213"/>
      <c r="E938" s="172"/>
      <c r="F938" s="172"/>
      <c r="G938" s="172"/>
      <c r="H938" s="173"/>
      <c r="I938" s="173"/>
      <c r="J938" s="172"/>
      <c r="K938" s="172"/>
      <c r="L938" s="172"/>
      <c r="M938" s="172"/>
      <c r="N938" s="47"/>
      <c r="O938" s="47"/>
      <c r="P938" s="47"/>
      <c r="Q938" s="47"/>
      <c r="R938" s="47"/>
      <c r="S938" s="47"/>
      <c r="AA938" s="2"/>
      <c r="AB938" s="2"/>
      <c r="AC938" s="2"/>
      <c r="AD938" s="2"/>
      <c r="AE938" s="2"/>
      <c r="AF938" s="2"/>
      <c r="AG938" s="2"/>
    </row>
    <row r="939" spans="1:33" ht="15.75" hidden="1" customHeight="1" x14ac:dyDescent="0.3">
      <c r="A939" s="2"/>
      <c r="B939" s="2"/>
      <c r="C939" s="172"/>
      <c r="D939" s="213"/>
      <c r="E939" s="172"/>
      <c r="F939" s="172"/>
      <c r="G939" s="172"/>
      <c r="H939" s="173"/>
      <c r="I939" s="173"/>
      <c r="J939" s="172"/>
      <c r="K939" s="172"/>
      <c r="L939" s="172"/>
      <c r="M939" s="172"/>
      <c r="N939" s="47"/>
      <c r="O939" s="47"/>
      <c r="P939" s="47"/>
      <c r="Q939" s="47"/>
      <c r="R939" s="47"/>
      <c r="S939" s="47"/>
      <c r="AA939" s="2"/>
      <c r="AB939" s="2"/>
      <c r="AC939" s="2"/>
      <c r="AD939" s="2"/>
      <c r="AE939" s="2"/>
      <c r="AF939" s="2"/>
      <c r="AG939" s="2"/>
    </row>
    <row r="940" spans="1:33" ht="15.75" hidden="1" customHeight="1" x14ac:dyDescent="0.3">
      <c r="A940" s="2"/>
      <c r="B940" s="2"/>
      <c r="C940" s="172"/>
      <c r="D940" s="213"/>
      <c r="E940" s="172"/>
      <c r="F940" s="172"/>
      <c r="G940" s="172"/>
      <c r="H940" s="173"/>
      <c r="I940" s="173"/>
      <c r="J940" s="172"/>
      <c r="K940" s="172"/>
      <c r="L940" s="172"/>
      <c r="M940" s="172"/>
      <c r="N940" s="47"/>
      <c r="O940" s="47"/>
      <c r="P940" s="47"/>
      <c r="Q940" s="47"/>
      <c r="R940" s="47"/>
      <c r="S940" s="47"/>
      <c r="AA940" s="2"/>
      <c r="AB940" s="2"/>
      <c r="AC940" s="2"/>
      <c r="AD940" s="2"/>
      <c r="AE940" s="2"/>
      <c r="AF940" s="2"/>
      <c r="AG940" s="2"/>
    </row>
    <row r="941" spans="1:33" ht="15.75" hidden="1" customHeight="1" x14ac:dyDescent="0.3">
      <c r="A941" s="2"/>
      <c r="B941" s="2"/>
      <c r="C941" s="172"/>
      <c r="D941" s="213"/>
      <c r="E941" s="172"/>
      <c r="F941" s="172"/>
      <c r="G941" s="172"/>
      <c r="H941" s="173"/>
      <c r="I941" s="173"/>
      <c r="J941" s="172"/>
      <c r="K941" s="172"/>
      <c r="L941" s="172"/>
      <c r="M941" s="172"/>
      <c r="N941" s="47"/>
      <c r="O941" s="47"/>
      <c r="P941" s="47"/>
      <c r="Q941" s="47"/>
      <c r="R941" s="47"/>
      <c r="S941" s="47"/>
      <c r="AA941" s="2"/>
      <c r="AB941" s="2"/>
      <c r="AC941" s="2"/>
      <c r="AD941" s="2"/>
      <c r="AE941" s="2"/>
      <c r="AF941" s="2"/>
      <c r="AG941" s="2"/>
    </row>
    <row r="942" spans="1:33" ht="15.75" hidden="1" customHeight="1" x14ac:dyDescent="0.3">
      <c r="A942" s="2"/>
      <c r="B942" s="2"/>
      <c r="C942" s="172"/>
      <c r="D942" s="213"/>
      <c r="E942" s="172"/>
      <c r="F942" s="172"/>
      <c r="G942" s="172"/>
      <c r="H942" s="173"/>
      <c r="I942" s="173"/>
      <c r="J942" s="172"/>
      <c r="K942" s="172"/>
      <c r="L942" s="172"/>
      <c r="M942" s="172"/>
      <c r="N942" s="47"/>
      <c r="O942" s="47"/>
      <c r="P942" s="47"/>
      <c r="Q942" s="47"/>
      <c r="R942" s="47"/>
      <c r="S942" s="47"/>
      <c r="AA942" s="2"/>
      <c r="AB942" s="2"/>
      <c r="AC942" s="2"/>
      <c r="AD942" s="2"/>
      <c r="AE942" s="2"/>
      <c r="AF942" s="2"/>
      <c r="AG942" s="2"/>
    </row>
    <row r="943" spans="1:33" ht="15.75" hidden="1" customHeight="1" x14ac:dyDescent="0.3">
      <c r="A943" s="2"/>
      <c r="B943" s="2"/>
      <c r="C943" s="172"/>
      <c r="D943" s="213"/>
      <c r="E943" s="172"/>
      <c r="F943" s="172"/>
      <c r="G943" s="172"/>
      <c r="H943" s="173"/>
      <c r="I943" s="173"/>
      <c r="J943" s="172"/>
      <c r="K943" s="172"/>
      <c r="L943" s="172"/>
      <c r="M943" s="172"/>
      <c r="N943" s="47"/>
      <c r="O943" s="47"/>
      <c r="P943" s="47"/>
      <c r="Q943" s="47"/>
      <c r="R943" s="47"/>
      <c r="S943" s="47"/>
      <c r="AA943" s="2"/>
      <c r="AB943" s="2"/>
      <c r="AC943" s="2"/>
      <c r="AD943" s="2"/>
      <c r="AE943" s="2"/>
      <c r="AF943" s="2"/>
      <c r="AG943" s="2"/>
    </row>
    <row r="944" spans="1:33" ht="15.75" hidden="1" customHeight="1" x14ac:dyDescent="0.3">
      <c r="A944" s="2"/>
      <c r="B944" s="2"/>
      <c r="C944" s="172"/>
      <c r="D944" s="213"/>
      <c r="E944" s="172"/>
      <c r="F944" s="172"/>
      <c r="G944" s="172"/>
      <c r="H944" s="173"/>
      <c r="I944" s="173"/>
      <c r="J944" s="172"/>
      <c r="K944" s="172"/>
      <c r="L944" s="172"/>
      <c r="M944" s="172"/>
      <c r="N944" s="47"/>
      <c r="O944" s="47"/>
      <c r="P944" s="47"/>
      <c r="Q944" s="47"/>
      <c r="R944" s="47"/>
      <c r="S944" s="47"/>
      <c r="AA944" s="2"/>
      <c r="AB944" s="2"/>
      <c r="AC944" s="2"/>
      <c r="AD944" s="2"/>
      <c r="AE944" s="2"/>
      <c r="AF944" s="2"/>
      <c r="AG944" s="2"/>
    </row>
    <row r="945" spans="1:33" ht="15.75" hidden="1" customHeight="1" x14ac:dyDescent="0.3">
      <c r="A945" s="2"/>
      <c r="B945" s="2"/>
      <c r="C945" s="172"/>
      <c r="D945" s="213"/>
      <c r="E945" s="172"/>
      <c r="F945" s="172"/>
      <c r="G945" s="172"/>
      <c r="H945" s="173"/>
      <c r="I945" s="173"/>
      <c r="J945" s="172"/>
      <c r="K945" s="172"/>
      <c r="L945" s="172"/>
      <c r="M945" s="172"/>
      <c r="N945" s="47"/>
      <c r="O945" s="47"/>
      <c r="P945" s="47"/>
      <c r="Q945" s="47"/>
      <c r="R945" s="47"/>
      <c r="S945" s="47"/>
      <c r="AA945" s="2"/>
      <c r="AB945" s="2"/>
      <c r="AC945" s="2"/>
      <c r="AD945" s="2"/>
      <c r="AE945" s="2"/>
      <c r="AF945" s="2"/>
      <c r="AG945" s="2"/>
    </row>
    <row r="946" spans="1:33" ht="15.75" hidden="1" customHeight="1" x14ac:dyDescent="0.3">
      <c r="A946" s="2"/>
      <c r="B946" s="2"/>
      <c r="C946" s="172"/>
      <c r="D946" s="213"/>
      <c r="E946" s="172"/>
      <c r="F946" s="172"/>
      <c r="G946" s="172"/>
      <c r="H946" s="173"/>
      <c r="I946" s="173"/>
      <c r="J946" s="172"/>
      <c r="K946" s="172"/>
      <c r="L946" s="172"/>
      <c r="M946" s="172"/>
      <c r="N946" s="47"/>
      <c r="O946" s="47"/>
      <c r="P946" s="47"/>
      <c r="Q946" s="47"/>
      <c r="R946" s="47"/>
      <c r="S946" s="47"/>
      <c r="AA946" s="2"/>
      <c r="AB946" s="2"/>
      <c r="AC946" s="2"/>
      <c r="AD946" s="2"/>
      <c r="AE946" s="2"/>
      <c r="AF946" s="2"/>
      <c r="AG946" s="2"/>
    </row>
    <row r="947" spans="1:33" ht="15.75" hidden="1" customHeight="1" x14ac:dyDescent="0.3">
      <c r="A947" s="2"/>
      <c r="B947" s="2"/>
      <c r="C947" s="172"/>
      <c r="D947" s="213"/>
      <c r="E947" s="172"/>
      <c r="F947" s="172"/>
      <c r="G947" s="172"/>
      <c r="H947" s="173"/>
      <c r="I947" s="173"/>
      <c r="J947" s="172"/>
      <c r="K947" s="172"/>
      <c r="L947" s="172"/>
      <c r="M947" s="172"/>
      <c r="N947" s="47"/>
      <c r="O947" s="47"/>
      <c r="P947" s="47"/>
      <c r="Q947" s="47"/>
      <c r="R947" s="47"/>
      <c r="S947" s="47"/>
      <c r="AA947" s="2"/>
      <c r="AB947" s="2"/>
      <c r="AC947" s="2"/>
      <c r="AD947" s="2"/>
      <c r="AE947" s="2"/>
      <c r="AF947" s="2"/>
      <c r="AG947" s="2"/>
    </row>
    <row r="948" spans="1:33" ht="15.75" hidden="1" customHeight="1" x14ac:dyDescent="0.3">
      <c r="A948" s="2"/>
      <c r="B948" s="2"/>
      <c r="C948" s="172"/>
      <c r="D948" s="213"/>
      <c r="E948" s="172"/>
      <c r="F948" s="172"/>
      <c r="G948" s="172"/>
      <c r="H948" s="173"/>
      <c r="I948" s="173"/>
      <c r="J948" s="172"/>
      <c r="K948" s="172"/>
      <c r="L948" s="172"/>
      <c r="M948" s="172"/>
      <c r="N948" s="47"/>
      <c r="O948" s="47"/>
      <c r="P948" s="47"/>
      <c r="Q948" s="47"/>
      <c r="R948" s="47"/>
      <c r="S948" s="47"/>
      <c r="AA948" s="2"/>
      <c r="AB948" s="2"/>
      <c r="AC948" s="2"/>
      <c r="AD948" s="2"/>
      <c r="AE948" s="2"/>
      <c r="AF948" s="2"/>
      <c r="AG948" s="2"/>
    </row>
    <row r="949" spans="1:33" ht="15.75" hidden="1" customHeight="1" x14ac:dyDescent="0.3">
      <c r="A949" s="2"/>
      <c r="B949" s="2"/>
      <c r="C949" s="172"/>
      <c r="D949" s="213"/>
      <c r="E949" s="172"/>
      <c r="F949" s="172"/>
      <c r="G949" s="172"/>
      <c r="H949" s="173"/>
      <c r="I949" s="173"/>
      <c r="J949" s="172"/>
      <c r="K949" s="172"/>
      <c r="L949" s="172"/>
      <c r="M949" s="172"/>
      <c r="N949" s="47"/>
      <c r="O949" s="47"/>
      <c r="P949" s="47"/>
      <c r="Q949" s="47"/>
      <c r="R949" s="47"/>
      <c r="S949" s="47"/>
      <c r="AA949" s="2"/>
      <c r="AB949" s="2"/>
      <c r="AC949" s="2"/>
      <c r="AD949" s="2"/>
      <c r="AE949" s="2"/>
      <c r="AF949" s="2"/>
      <c r="AG949" s="2"/>
    </row>
    <row r="950" spans="1:33" ht="15.75" hidden="1" customHeight="1" x14ac:dyDescent="0.3">
      <c r="A950" s="2"/>
      <c r="B950" s="2"/>
      <c r="C950" s="172"/>
      <c r="D950" s="213"/>
      <c r="E950" s="172"/>
      <c r="F950" s="172"/>
      <c r="G950" s="172"/>
      <c r="H950" s="173"/>
      <c r="I950" s="173"/>
      <c r="J950" s="172"/>
      <c r="K950" s="172"/>
      <c r="L950" s="172"/>
      <c r="M950" s="172"/>
      <c r="N950" s="47"/>
      <c r="O950" s="47"/>
      <c r="P950" s="47"/>
      <c r="Q950" s="47"/>
      <c r="R950" s="47"/>
      <c r="S950" s="47"/>
      <c r="AA950" s="2"/>
      <c r="AB950" s="2"/>
      <c r="AC950" s="2"/>
      <c r="AD950" s="2"/>
      <c r="AE950" s="2"/>
      <c r="AF950" s="2"/>
      <c r="AG950" s="2"/>
    </row>
    <row r="951" spans="1:33" ht="15.75" hidden="1" customHeight="1" x14ac:dyDescent="0.3">
      <c r="A951" s="2"/>
      <c r="B951" s="2"/>
      <c r="C951" s="172"/>
      <c r="D951" s="213"/>
      <c r="E951" s="172"/>
      <c r="F951" s="172"/>
      <c r="G951" s="172"/>
      <c r="H951" s="173"/>
      <c r="I951" s="173"/>
      <c r="J951" s="172"/>
      <c r="K951" s="172"/>
      <c r="L951" s="172"/>
      <c r="M951" s="172"/>
      <c r="N951" s="47"/>
      <c r="O951" s="47"/>
      <c r="P951" s="47"/>
      <c r="Q951" s="47"/>
      <c r="R951" s="47"/>
      <c r="S951" s="47"/>
      <c r="AA951" s="2"/>
      <c r="AB951" s="2"/>
      <c r="AC951" s="2"/>
      <c r="AD951" s="2"/>
      <c r="AE951" s="2"/>
      <c r="AF951" s="2"/>
      <c r="AG951" s="2"/>
    </row>
    <row r="952" spans="1:33" ht="15.75" hidden="1" customHeight="1" x14ac:dyDescent="0.3">
      <c r="A952" s="2"/>
      <c r="B952" s="2"/>
      <c r="C952" s="172"/>
      <c r="D952" s="213"/>
      <c r="E952" s="172"/>
      <c r="F952" s="172"/>
      <c r="G952" s="172"/>
      <c r="H952" s="173"/>
      <c r="I952" s="173"/>
      <c r="J952" s="172"/>
      <c r="K952" s="172"/>
      <c r="L952" s="172"/>
      <c r="M952" s="172"/>
      <c r="N952" s="47"/>
      <c r="O952" s="47"/>
      <c r="P952" s="47"/>
      <c r="Q952" s="47"/>
      <c r="R952" s="47"/>
      <c r="S952" s="47"/>
      <c r="AA952" s="2"/>
      <c r="AB952" s="2"/>
      <c r="AC952" s="2"/>
      <c r="AD952" s="2"/>
      <c r="AE952" s="2"/>
      <c r="AF952" s="2"/>
      <c r="AG952" s="2"/>
    </row>
    <row r="953" spans="1:33" ht="15.75" hidden="1" customHeight="1" x14ac:dyDescent="0.3">
      <c r="A953" s="2"/>
      <c r="B953" s="2"/>
      <c r="C953" s="172"/>
      <c r="D953" s="213"/>
      <c r="E953" s="172"/>
      <c r="F953" s="172"/>
      <c r="G953" s="172"/>
      <c r="H953" s="173"/>
      <c r="I953" s="173"/>
      <c r="J953" s="172"/>
      <c r="K953" s="172"/>
      <c r="L953" s="172"/>
      <c r="M953" s="172"/>
      <c r="N953" s="47"/>
      <c r="O953" s="47"/>
      <c r="P953" s="47"/>
      <c r="Q953" s="47"/>
      <c r="R953" s="47"/>
      <c r="S953" s="47"/>
      <c r="AA953" s="2"/>
      <c r="AB953" s="2"/>
      <c r="AC953" s="2"/>
      <c r="AD953" s="2"/>
      <c r="AE953" s="2"/>
      <c r="AF953" s="2"/>
      <c r="AG953" s="2"/>
    </row>
    <row r="954" spans="1:33" ht="15.75" hidden="1" customHeight="1" x14ac:dyDescent="0.3">
      <c r="A954" s="2"/>
      <c r="B954" s="2"/>
      <c r="C954" s="172"/>
      <c r="D954" s="213"/>
      <c r="E954" s="172"/>
      <c r="F954" s="172"/>
      <c r="G954" s="172"/>
      <c r="H954" s="173"/>
      <c r="I954" s="173"/>
      <c r="J954" s="172"/>
      <c r="K954" s="172"/>
      <c r="L954" s="172"/>
      <c r="M954" s="172"/>
      <c r="N954" s="47"/>
      <c r="O954" s="47"/>
      <c r="P954" s="47"/>
      <c r="Q954" s="47"/>
      <c r="R954" s="47"/>
      <c r="S954" s="47"/>
      <c r="AA954" s="2"/>
      <c r="AB954" s="2"/>
      <c r="AC954" s="2"/>
      <c r="AD954" s="2"/>
      <c r="AE954" s="2"/>
      <c r="AF954" s="2"/>
      <c r="AG954" s="2"/>
    </row>
    <row r="955" spans="1:33" ht="15.75" hidden="1" customHeight="1" x14ac:dyDescent="0.3">
      <c r="A955" s="2"/>
      <c r="B955" s="2"/>
      <c r="C955" s="172"/>
      <c r="D955" s="213"/>
      <c r="E955" s="172"/>
      <c r="F955" s="172"/>
      <c r="G955" s="172"/>
      <c r="H955" s="173"/>
      <c r="I955" s="173"/>
      <c r="J955" s="172"/>
      <c r="K955" s="172"/>
      <c r="L955" s="172"/>
      <c r="M955" s="172"/>
      <c r="N955" s="47"/>
      <c r="O955" s="47"/>
      <c r="P955" s="47"/>
      <c r="Q955" s="47"/>
      <c r="R955" s="47"/>
      <c r="S955" s="47"/>
      <c r="AA955" s="2"/>
      <c r="AB955" s="2"/>
      <c r="AC955" s="2"/>
      <c r="AD955" s="2"/>
      <c r="AE955" s="2"/>
      <c r="AF955" s="2"/>
      <c r="AG955" s="2"/>
    </row>
    <row r="956" spans="1:33" ht="15.75" hidden="1" customHeight="1" x14ac:dyDescent="0.3">
      <c r="A956" s="2"/>
      <c r="B956" s="2"/>
      <c r="C956" s="172"/>
      <c r="D956" s="213"/>
      <c r="E956" s="172"/>
      <c r="F956" s="172"/>
      <c r="G956" s="172"/>
      <c r="H956" s="173"/>
      <c r="I956" s="173"/>
      <c r="J956" s="172"/>
      <c r="K956" s="172"/>
      <c r="L956" s="172"/>
      <c r="M956" s="172"/>
      <c r="N956" s="47"/>
      <c r="O956" s="47"/>
      <c r="P956" s="47"/>
      <c r="Q956" s="47"/>
      <c r="R956" s="47"/>
      <c r="S956" s="47"/>
      <c r="AA956" s="2"/>
      <c r="AB956" s="2"/>
      <c r="AC956" s="2"/>
      <c r="AD956" s="2"/>
      <c r="AE956" s="2"/>
      <c r="AF956" s="2"/>
      <c r="AG956" s="2"/>
    </row>
    <row r="957" spans="1:33" ht="15.75" hidden="1" customHeight="1" x14ac:dyDescent="0.3">
      <c r="A957" s="2"/>
      <c r="B957" s="2"/>
      <c r="C957" s="172"/>
      <c r="D957" s="213"/>
      <c r="E957" s="172"/>
      <c r="F957" s="172"/>
      <c r="G957" s="172"/>
      <c r="H957" s="173"/>
      <c r="I957" s="173"/>
      <c r="J957" s="172"/>
      <c r="K957" s="172"/>
      <c r="L957" s="172"/>
      <c r="M957" s="172"/>
      <c r="N957" s="47"/>
      <c r="O957" s="47"/>
      <c r="P957" s="47"/>
      <c r="Q957" s="47"/>
      <c r="R957" s="47"/>
      <c r="S957" s="47"/>
      <c r="AA957" s="2"/>
      <c r="AB957" s="2"/>
      <c r="AC957" s="2"/>
      <c r="AD957" s="2"/>
      <c r="AE957" s="2"/>
      <c r="AF957" s="2"/>
      <c r="AG957" s="2"/>
    </row>
    <row r="958" spans="1:33" ht="15.75" hidden="1" customHeight="1" x14ac:dyDescent="0.3">
      <c r="A958" s="2"/>
      <c r="B958" s="2"/>
      <c r="C958" s="172"/>
      <c r="D958" s="213"/>
      <c r="E958" s="172"/>
      <c r="F958" s="172"/>
      <c r="G958" s="172"/>
      <c r="H958" s="173"/>
      <c r="I958" s="173"/>
      <c r="J958" s="172"/>
      <c r="K958" s="172"/>
      <c r="L958" s="172"/>
      <c r="M958" s="172"/>
      <c r="N958" s="47"/>
      <c r="O958" s="47"/>
      <c r="P958" s="47"/>
      <c r="Q958" s="47"/>
      <c r="R958" s="47"/>
      <c r="S958" s="47"/>
      <c r="AA958" s="2"/>
      <c r="AB958" s="2"/>
      <c r="AC958" s="2"/>
      <c r="AD958" s="2"/>
      <c r="AE958" s="2"/>
      <c r="AF958" s="2"/>
      <c r="AG958" s="2"/>
    </row>
    <row r="959" spans="1:33" ht="15.75" hidden="1" customHeight="1" x14ac:dyDescent="0.3">
      <c r="A959" s="2"/>
      <c r="B959" s="2"/>
      <c r="C959" s="172"/>
      <c r="D959" s="213"/>
      <c r="E959" s="172"/>
      <c r="F959" s="172"/>
      <c r="G959" s="172"/>
      <c r="H959" s="173"/>
      <c r="I959" s="173"/>
      <c r="J959" s="172"/>
      <c r="K959" s="172"/>
      <c r="L959" s="172"/>
      <c r="M959" s="172"/>
      <c r="N959" s="47"/>
      <c r="O959" s="47"/>
      <c r="P959" s="47"/>
      <c r="Q959" s="47"/>
      <c r="R959" s="47"/>
      <c r="S959" s="47"/>
      <c r="AA959" s="2"/>
      <c r="AB959" s="2"/>
      <c r="AC959" s="2"/>
      <c r="AD959" s="2"/>
      <c r="AE959" s="2"/>
      <c r="AF959" s="2"/>
      <c r="AG959" s="2"/>
    </row>
    <row r="960" spans="1:33" ht="15.75" hidden="1" customHeight="1" x14ac:dyDescent="0.3">
      <c r="A960" s="2"/>
      <c r="B960" s="2"/>
      <c r="C960" s="172"/>
      <c r="D960" s="213"/>
      <c r="E960" s="172"/>
      <c r="F960" s="172"/>
      <c r="G960" s="172"/>
      <c r="H960" s="173"/>
      <c r="I960" s="173"/>
      <c r="J960" s="172"/>
      <c r="K960" s="172"/>
      <c r="L960" s="172"/>
      <c r="M960" s="172"/>
      <c r="N960" s="47"/>
      <c r="O960" s="47"/>
      <c r="P960" s="47"/>
      <c r="Q960" s="47"/>
      <c r="R960" s="47"/>
      <c r="S960" s="47"/>
      <c r="AA960" s="2"/>
      <c r="AB960" s="2"/>
      <c r="AC960" s="2"/>
      <c r="AD960" s="2"/>
      <c r="AE960" s="2"/>
      <c r="AF960" s="2"/>
      <c r="AG960" s="2"/>
    </row>
    <row r="961" spans="1:33" ht="15.75" hidden="1" customHeight="1" x14ac:dyDescent="0.3">
      <c r="A961" s="2"/>
      <c r="B961" s="2"/>
      <c r="C961" s="172"/>
      <c r="D961" s="213"/>
      <c r="E961" s="172"/>
      <c r="F961" s="172"/>
      <c r="G961" s="172"/>
      <c r="H961" s="173"/>
      <c r="I961" s="173"/>
      <c r="J961" s="172"/>
      <c r="K961" s="172"/>
      <c r="L961" s="172"/>
      <c r="M961" s="172"/>
      <c r="N961" s="47"/>
      <c r="O961" s="47"/>
      <c r="P961" s="47"/>
      <c r="Q961" s="47"/>
      <c r="R961" s="47"/>
      <c r="S961" s="47"/>
      <c r="AA961" s="2"/>
      <c r="AB961" s="2"/>
      <c r="AC961" s="2"/>
      <c r="AD961" s="2"/>
      <c r="AE961" s="2"/>
      <c r="AF961" s="2"/>
      <c r="AG961" s="2"/>
    </row>
    <row r="962" spans="1:33" ht="15.75" hidden="1" customHeight="1" x14ac:dyDescent="0.3">
      <c r="A962" s="2"/>
      <c r="B962" s="2"/>
      <c r="C962" s="172"/>
      <c r="D962" s="213"/>
      <c r="E962" s="172"/>
      <c r="F962" s="172"/>
      <c r="G962" s="172"/>
      <c r="H962" s="173"/>
      <c r="I962" s="173"/>
      <c r="J962" s="172"/>
      <c r="K962" s="172"/>
      <c r="L962" s="172"/>
      <c r="M962" s="172"/>
      <c r="N962" s="47"/>
      <c r="O962" s="47"/>
      <c r="P962" s="47"/>
      <c r="Q962" s="47"/>
      <c r="R962" s="47"/>
      <c r="S962" s="47"/>
      <c r="AA962" s="2"/>
      <c r="AB962" s="2"/>
      <c r="AC962" s="2"/>
      <c r="AD962" s="2"/>
      <c r="AE962" s="2"/>
      <c r="AF962" s="2"/>
      <c r="AG962" s="2"/>
    </row>
    <row r="963" spans="1:33" ht="15.75" hidden="1" customHeight="1" x14ac:dyDescent="0.3">
      <c r="A963" s="2"/>
      <c r="B963" s="2"/>
      <c r="C963" s="172"/>
      <c r="D963" s="213"/>
      <c r="E963" s="172"/>
      <c r="F963" s="172"/>
      <c r="G963" s="172"/>
      <c r="H963" s="173"/>
      <c r="I963" s="173"/>
      <c r="J963" s="172"/>
      <c r="K963" s="172"/>
      <c r="L963" s="172"/>
      <c r="M963" s="172"/>
      <c r="N963" s="47"/>
      <c r="O963" s="47"/>
      <c r="P963" s="47"/>
      <c r="Q963" s="47"/>
      <c r="R963" s="47"/>
      <c r="S963" s="47"/>
      <c r="AA963" s="2"/>
      <c r="AB963" s="2"/>
      <c r="AC963" s="2"/>
      <c r="AD963" s="2"/>
      <c r="AE963" s="2"/>
      <c r="AF963" s="2"/>
      <c r="AG963" s="2"/>
    </row>
    <row r="964" spans="1:33" ht="15.75" hidden="1" customHeight="1" x14ac:dyDescent="0.3">
      <c r="A964" s="2"/>
      <c r="B964" s="2"/>
      <c r="C964" s="172"/>
      <c r="D964" s="213"/>
      <c r="E964" s="172"/>
      <c r="F964" s="172"/>
      <c r="G964" s="172"/>
      <c r="H964" s="173"/>
      <c r="I964" s="173"/>
      <c r="J964" s="172"/>
      <c r="K964" s="172"/>
      <c r="L964" s="172"/>
      <c r="M964" s="172"/>
      <c r="N964" s="47"/>
      <c r="O964" s="47"/>
      <c r="P964" s="47"/>
      <c r="Q964" s="47"/>
      <c r="R964" s="47"/>
      <c r="S964" s="47"/>
      <c r="AA964" s="2"/>
      <c r="AB964" s="2"/>
      <c r="AC964" s="2"/>
      <c r="AD964" s="2"/>
      <c r="AE964" s="2"/>
      <c r="AF964" s="2"/>
      <c r="AG964" s="2"/>
    </row>
    <row r="965" spans="1:33" ht="15.75" hidden="1" customHeight="1" x14ac:dyDescent="0.3">
      <c r="A965" s="2"/>
      <c r="B965" s="2"/>
      <c r="C965" s="172"/>
      <c r="D965" s="213"/>
      <c r="E965" s="172"/>
      <c r="F965" s="172"/>
      <c r="G965" s="172"/>
      <c r="H965" s="173"/>
      <c r="I965" s="173"/>
      <c r="J965" s="172"/>
      <c r="K965" s="172"/>
      <c r="L965" s="172"/>
      <c r="M965" s="172"/>
      <c r="N965" s="47"/>
      <c r="O965" s="47"/>
      <c r="P965" s="47"/>
      <c r="Q965" s="47"/>
      <c r="R965" s="47"/>
      <c r="S965" s="47"/>
      <c r="AA965" s="2"/>
      <c r="AB965" s="2"/>
      <c r="AC965" s="2"/>
      <c r="AD965" s="2"/>
      <c r="AE965" s="2"/>
      <c r="AF965" s="2"/>
      <c r="AG965" s="2"/>
    </row>
    <row r="966" spans="1:33" ht="15.75" hidden="1" customHeight="1" x14ac:dyDescent="0.3">
      <c r="A966" s="2"/>
      <c r="B966" s="2"/>
      <c r="C966" s="172"/>
      <c r="D966" s="213"/>
      <c r="E966" s="172"/>
      <c r="F966" s="172"/>
      <c r="G966" s="172"/>
      <c r="H966" s="173"/>
      <c r="I966" s="173"/>
      <c r="J966" s="172"/>
      <c r="K966" s="172"/>
      <c r="L966" s="172"/>
      <c r="M966" s="172"/>
      <c r="N966" s="47"/>
      <c r="O966" s="47"/>
      <c r="P966" s="47"/>
      <c r="Q966" s="47"/>
      <c r="R966" s="47"/>
      <c r="S966" s="47"/>
      <c r="AA966" s="2"/>
      <c r="AB966" s="2"/>
      <c r="AC966" s="2"/>
      <c r="AD966" s="2"/>
      <c r="AE966" s="2"/>
      <c r="AF966" s="2"/>
      <c r="AG966" s="2"/>
    </row>
    <row r="967" spans="1:33" ht="15.75" hidden="1" customHeight="1" x14ac:dyDescent="0.3">
      <c r="A967" s="2"/>
      <c r="B967" s="2"/>
      <c r="C967" s="172"/>
      <c r="D967" s="213"/>
      <c r="E967" s="172"/>
      <c r="F967" s="172"/>
      <c r="G967" s="172"/>
      <c r="H967" s="173"/>
      <c r="I967" s="173"/>
      <c r="J967" s="172"/>
      <c r="K967" s="172"/>
      <c r="L967" s="172"/>
      <c r="M967" s="172"/>
      <c r="N967" s="47"/>
      <c r="O967" s="47"/>
      <c r="P967" s="47"/>
      <c r="Q967" s="47"/>
      <c r="R967" s="47"/>
      <c r="S967" s="47"/>
      <c r="AA967" s="2"/>
      <c r="AB967" s="2"/>
      <c r="AC967" s="2"/>
      <c r="AD967" s="2"/>
      <c r="AE967" s="2"/>
      <c r="AF967" s="2"/>
      <c r="AG967" s="2"/>
    </row>
    <row r="968" spans="1:33" ht="15.75" hidden="1" customHeight="1" x14ac:dyDescent="0.3">
      <c r="A968" s="2"/>
      <c r="B968" s="2"/>
      <c r="C968" s="172"/>
      <c r="D968" s="213"/>
      <c r="E968" s="172"/>
      <c r="F968" s="172"/>
      <c r="G968" s="172"/>
      <c r="H968" s="173"/>
      <c r="I968" s="173"/>
      <c r="J968" s="172"/>
      <c r="K968" s="172"/>
      <c r="L968" s="172"/>
      <c r="M968" s="172"/>
      <c r="N968" s="47"/>
      <c r="O968" s="47"/>
      <c r="P968" s="47"/>
      <c r="Q968" s="47"/>
      <c r="R968" s="47"/>
      <c r="S968" s="47"/>
      <c r="AA968" s="2"/>
      <c r="AB968" s="2"/>
      <c r="AC968" s="2"/>
      <c r="AD968" s="2"/>
      <c r="AE968" s="2"/>
      <c r="AF968" s="2"/>
      <c r="AG968" s="2"/>
    </row>
    <row r="969" spans="1:33" ht="15.75" hidden="1" customHeight="1" x14ac:dyDescent="0.3">
      <c r="A969" s="2"/>
      <c r="B969" s="2"/>
      <c r="C969" s="172"/>
      <c r="D969" s="213"/>
      <c r="E969" s="172"/>
      <c r="F969" s="172"/>
      <c r="G969" s="172"/>
      <c r="H969" s="173"/>
      <c r="I969" s="173"/>
      <c r="J969" s="172"/>
      <c r="K969" s="172"/>
      <c r="L969" s="172"/>
      <c r="M969" s="172"/>
      <c r="N969" s="47"/>
      <c r="O969" s="47"/>
      <c r="P969" s="47"/>
      <c r="Q969" s="47"/>
      <c r="R969" s="47"/>
      <c r="S969" s="47"/>
      <c r="AA969" s="2"/>
      <c r="AB969" s="2"/>
      <c r="AC969" s="2"/>
      <c r="AD969" s="2"/>
      <c r="AE969" s="2"/>
      <c r="AF969" s="2"/>
      <c r="AG969" s="2"/>
    </row>
    <row r="970" spans="1:33" ht="15.75" hidden="1" customHeight="1" x14ac:dyDescent="0.3">
      <c r="A970" s="2"/>
      <c r="B970" s="2"/>
      <c r="C970" s="172"/>
      <c r="D970" s="213"/>
      <c r="E970" s="172"/>
      <c r="F970" s="172"/>
      <c r="G970" s="172"/>
      <c r="H970" s="173"/>
      <c r="I970" s="173"/>
      <c r="J970" s="172"/>
      <c r="K970" s="172"/>
      <c r="L970" s="172"/>
      <c r="M970" s="172"/>
      <c r="N970" s="47"/>
      <c r="O970" s="47"/>
      <c r="P970" s="47"/>
      <c r="Q970" s="47"/>
      <c r="R970" s="47"/>
      <c r="S970" s="47"/>
      <c r="AA970" s="2"/>
      <c r="AB970" s="2"/>
      <c r="AC970" s="2"/>
      <c r="AD970" s="2"/>
      <c r="AE970" s="2"/>
      <c r="AF970" s="2"/>
      <c r="AG970" s="2"/>
    </row>
    <row r="971" spans="1:33" ht="15.75" hidden="1" customHeight="1" x14ac:dyDescent="0.3">
      <c r="A971" s="2"/>
      <c r="B971" s="2"/>
      <c r="C971" s="172"/>
      <c r="D971" s="213"/>
      <c r="E971" s="172"/>
      <c r="F971" s="172"/>
      <c r="G971" s="172"/>
      <c r="H971" s="173"/>
      <c r="I971" s="173"/>
      <c r="J971" s="172"/>
      <c r="K971" s="172"/>
      <c r="L971" s="172"/>
      <c r="M971" s="172"/>
      <c r="N971" s="47"/>
      <c r="O971" s="47"/>
      <c r="P971" s="47"/>
      <c r="Q971" s="47"/>
      <c r="R971" s="47"/>
      <c r="S971" s="47"/>
      <c r="AA971" s="2"/>
      <c r="AB971" s="2"/>
      <c r="AC971" s="2"/>
      <c r="AD971" s="2"/>
      <c r="AE971" s="2"/>
      <c r="AF971" s="2"/>
      <c r="AG971" s="2"/>
    </row>
    <row r="972" spans="1:33" ht="15.75" hidden="1" customHeight="1" x14ac:dyDescent="0.3">
      <c r="A972" s="2"/>
      <c r="B972" s="2"/>
      <c r="C972" s="172"/>
      <c r="D972" s="213"/>
      <c r="E972" s="172"/>
      <c r="F972" s="172"/>
      <c r="G972" s="172"/>
      <c r="H972" s="173"/>
      <c r="I972" s="173"/>
      <c r="J972" s="172"/>
      <c r="K972" s="172"/>
      <c r="L972" s="172"/>
      <c r="M972" s="172"/>
      <c r="N972" s="47"/>
      <c r="O972" s="47"/>
      <c r="P972" s="47"/>
      <c r="Q972" s="47"/>
      <c r="R972" s="47"/>
      <c r="S972" s="47"/>
      <c r="AA972" s="2"/>
      <c r="AB972" s="2"/>
      <c r="AC972" s="2"/>
      <c r="AD972" s="2"/>
      <c r="AE972" s="2"/>
      <c r="AF972" s="2"/>
      <c r="AG972" s="2"/>
    </row>
    <row r="973" spans="1:33" ht="15.75" hidden="1" customHeight="1" x14ac:dyDescent="0.3">
      <c r="A973" s="2"/>
      <c r="B973" s="2"/>
      <c r="C973" s="172"/>
      <c r="D973" s="213"/>
      <c r="E973" s="172"/>
      <c r="F973" s="172"/>
      <c r="G973" s="172"/>
      <c r="H973" s="173"/>
      <c r="I973" s="173"/>
      <c r="J973" s="172"/>
      <c r="K973" s="172"/>
      <c r="L973" s="172"/>
      <c r="M973" s="172"/>
      <c r="N973" s="47"/>
      <c r="O973" s="47"/>
      <c r="P973" s="47"/>
      <c r="Q973" s="47"/>
      <c r="R973" s="47"/>
      <c r="S973" s="47"/>
      <c r="AA973" s="2"/>
      <c r="AB973" s="2"/>
      <c r="AC973" s="2"/>
      <c r="AD973" s="2"/>
      <c r="AE973" s="2"/>
      <c r="AF973" s="2"/>
      <c r="AG973" s="2"/>
    </row>
    <row r="974" spans="1:33" ht="15.75" hidden="1" customHeight="1" x14ac:dyDescent="0.3">
      <c r="A974" s="2"/>
      <c r="B974" s="2"/>
      <c r="C974" s="172"/>
      <c r="D974" s="213"/>
      <c r="E974" s="172"/>
      <c r="F974" s="172"/>
      <c r="G974" s="172"/>
      <c r="H974" s="173"/>
      <c r="I974" s="173"/>
      <c r="J974" s="172"/>
      <c r="K974" s="172"/>
      <c r="L974" s="172"/>
      <c r="M974" s="172"/>
      <c r="N974" s="47"/>
      <c r="O974" s="47"/>
      <c r="P974" s="47"/>
      <c r="Q974" s="47"/>
      <c r="R974" s="47"/>
      <c r="S974" s="47"/>
      <c r="AA974" s="2"/>
      <c r="AB974" s="2"/>
      <c r="AC974" s="2"/>
      <c r="AD974" s="2"/>
      <c r="AE974" s="2"/>
      <c r="AF974" s="2"/>
      <c r="AG974" s="2"/>
    </row>
    <row r="975" spans="1:33" ht="15.75" hidden="1" customHeight="1" x14ac:dyDescent="0.3">
      <c r="A975" s="2"/>
      <c r="B975" s="2"/>
      <c r="C975" s="172"/>
      <c r="D975" s="213"/>
      <c r="E975" s="172"/>
      <c r="F975" s="172"/>
      <c r="G975" s="172"/>
      <c r="H975" s="173"/>
      <c r="I975" s="173"/>
      <c r="J975" s="172"/>
      <c r="K975" s="172"/>
      <c r="L975" s="172"/>
      <c r="M975" s="172"/>
      <c r="N975" s="47"/>
      <c r="O975" s="47"/>
      <c r="P975" s="47"/>
      <c r="Q975" s="47"/>
      <c r="R975" s="47"/>
      <c r="S975" s="47"/>
      <c r="AA975" s="2"/>
      <c r="AB975" s="2"/>
      <c r="AC975" s="2"/>
      <c r="AD975" s="2"/>
      <c r="AE975" s="2"/>
      <c r="AF975" s="2"/>
      <c r="AG975" s="2"/>
    </row>
    <row r="976" spans="1:33" ht="15.75" hidden="1" customHeight="1" x14ac:dyDescent="0.3">
      <c r="A976" s="2"/>
      <c r="B976" s="2"/>
      <c r="C976" s="172"/>
      <c r="D976" s="213"/>
      <c r="E976" s="172"/>
      <c r="F976" s="172"/>
      <c r="G976" s="172"/>
      <c r="H976" s="173"/>
      <c r="I976" s="173"/>
      <c r="J976" s="172"/>
      <c r="K976" s="172"/>
      <c r="L976" s="172"/>
      <c r="M976" s="172"/>
      <c r="N976" s="47"/>
      <c r="O976" s="47"/>
      <c r="P976" s="47"/>
      <c r="Q976" s="47"/>
      <c r="R976" s="47"/>
      <c r="S976" s="47"/>
      <c r="AA976" s="2"/>
      <c r="AB976" s="2"/>
      <c r="AC976" s="2"/>
      <c r="AD976" s="2"/>
      <c r="AE976" s="2"/>
      <c r="AF976" s="2"/>
      <c r="AG976" s="2"/>
    </row>
    <row r="977" spans="1:33" ht="15.75" hidden="1" customHeight="1" x14ac:dyDescent="0.3">
      <c r="A977" s="2"/>
      <c r="B977" s="2"/>
      <c r="C977" s="172"/>
      <c r="D977" s="213"/>
      <c r="E977" s="172"/>
      <c r="F977" s="172"/>
      <c r="G977" s="172"/>
      <c r="H977" s="173"/>
      <c r="I977" s="173"/>
      <c r="J977" s="172"/>
      <c r="K977" s="172"/>
      <c r="L977" s="172"/>
      <c r="M977" s="172"/>
      <c r="N977" s="47"/>
      <c r="O977" s="47"/>
      <c r="P977" s="47"/>
      <c r="Q977" s="47"/>
      <c r="R977" s="47"/>
      <c r="S977" s="47"/>
      <c r="AA977" s="2"/>
      <c r="AB977" s="2"/>
      <c r="AC977" s="2"/>
      <c r="AD977" s="2"/>
      <c r="AE977" s="2"/>
      <c r="AF977" s="2"/>
      <c r="AG977" s="2"/>
    </row>
    <row r="978" spans="1:33" ht="15.75" hidden="1" customHeight="1" x14ac:dyDescent="0.3">
      <c r="A978" s="2"/>
      <c r="B978" s="2"/>
      <c r="C978" s="172"/>
      <c r="D978" s="213"/>
      <c r="E978" s="172"/>
      <c r="F978" s="172"/>
      <c r="G978" s="172"/>
      <c r="H978" s="173"/>
      <c r="I978" s="173"/>
      <c r="J978" s="172"/>
      <c r="K978" s="172"/>
      <c r="L978" s="172"/>
      <c r="M978" s="172"/>
      <c r="N978" s="47"/>
      <c r="O978" s="47"/>
      <c r="P978" s="47"/>
      <c r="Q978" s="47"/>
      <c r="R978" s="47"/>
      <c r="S978" s="47"/>
      <c r="AA978" s="2"/>
      <c r="AB978" s="2"/>
      <c r="AC978" s="2"/>
      <c r="AD978" s="2"/>
      <c r="AE978" s="2"/>
      <c r="AF978" s="2"/>
      <c r="AG978" s="2"/>
    </row>
    <row r="979" spans="1:33" ht="15.75" hidden="1" customHeight="1" x14ac:dyDescent="0.3">
      <c r="A979" s="2"/>
      <c r="B979" s="2"/>
      <c r="C979" s="172"/>
      <c r="D979" s="213"/>
      <c r="E979" s="172"/>
      <c r="F979" s="172"/>
      <c r="G979" s="172"/>
      <c r="H979" s="173"/>
      <c r="I979" s="173"/>
      <c r="J979" s="172"/>
      <c r="K979" s="172"/>
      <c r="L979" s="172"/>
      <c r="M979" s="172" t="s">
        <v>13</v>
      </c>
      <c r="N979" s="47"/>
      <c r="O979" s="47"/>
      <c r="P979" s="47"/>
      <c r="Q979" s="47"/>
      <c r="R979" s="47"/>
      <c r="S979" s="47"/>
      <c r="AA979" s="2"/>
      <c r="AB979" s="2"/>
      <c r="AC979" s="2"/>
      <c r="AD979" s="2"/>
      <c r="AE979" s="2"/>
      <c r="AF979" s="2"/>
      <c r="AG979" s="2"/>
    </row>
  </sheetData>
  <autoFilter ref="C6:M506" xr:uid="{00000000-0009-0000-0000-000001000000}"/>
  <phoneticPr fontId="28" type="noConversion"/>
  <pageMargins left="0.51181102362204722" right="0.27559055118110237" top="0.78740157480314965" bottom="0.78740157480314965" header="0" footer="0"/>
  <pageSetup paperSize="9" scale="5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00000000-0002-0000-0100-000000000000}">
          <x14:formula1>
            <xm:f>base!$D$6:$D$8</xm:f>
          </x14:formula1>
          <xm:sqref>K7:K978</xm:sqref>
        </x14:dataValidation>
        <x14:dataValidation type="list" allowBlank="1" showErrorMessage="1" xr:uid="{00000000-0002-0000-0100-000001000000}">
          <x14:formula1>
            <xm:f>base!$D$17:$D$24</xm:f>
          </x14:formula1>
          <xm:sqref>H7:H978</xm:sqref>
        </x14:dataValidation>
        <x14:dataValidation type="list" allowBlank="1" showErrorMessage="1" xr:uid="{C85EA592-CB6F-4F18-B876-C03196447334}">
          <x14:formula1>
            <xm:f>base!$D$27:$D$33</xm:f>
          </x14:formula1>
          <xm:sqref>J7:J978</xm:sqref>
        </x14:dataValidation>
        <x14:dataValidation type="list" allowBlank="1" showErrorMessage="1" xr:uid="{EA053740-006B-457F-BC99-0B72DD3EE4B6}">
          <x14:formula1>
            <xm:f>base!$D$52:$D$53</xm:f>
          </x14:formula1>
          <xm:sqref>I507:I1048576</xm:sqref>
        </x14:dataValidation>
        <x14:dataValidation type="list" allowBlank="1" showInputMessage="1" showErrorMessage="1" xr:uid="{1CDF8F16-84DD-4A98-8FAC-216E1B49C55A}">
          <x14:formula1>
            <xm:f>base!$D$40:$D$41</xm:f>
          </x14:formula1>
          <xm:sqref>M207:M979</xm:sqref>
        </x14:dataValidation>
        <x14:dataValidation type="list" allowBlank="1" showInputMessage="1" showErrorMessage="1" xr:uid="{D4E45789-781A-4A91-B7E9-1F5872A5F258}">
          <x14:formula1>
            <xm:f>base!$D$40:$D$42</xm:f>
          </x14:formula1>
          <xm:sqref>M7:M206</xm:sqref>
        </x14:dataValidation>
        <x14:dataValidation type="list" allowBlank="1" showErrorMessage="1" xr:uid="{A9D29639-701C-44B2-A46A-85CC64E0FA16}">
          <x14:formula1>
            <xm:f>base!$D$52:$D$54</xm:f>
          </x14:formula1>
          <xm:sqref>I7:I506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9B52-A0B8-463B-9FC5-D83B1E0FEE39}">
  <dimension ref="D1:J980"/>
  <sheetViews>
    <sheetView showGridLines="0" topLeftCell="A4" zoomScale="55" zoomScaleNormal="55" workbookViewId="0">
      <selection activeCell="J7" sqref="J7"/>
    </sheetView>
  </sheetViews>
  <sheetFormatPr defaultRowHeight="14" x14ac:dyDescent="0.3"/>
  <cols>
    <col min="4" max="4" width="27.5" bestFit="1" customWidth="1"/>
    <col min="5" max="5" width="27.5" customWidth="1"/>
    <col min="6" max="8" width="13.4140625" style="184" customWidth="1"/>
    <col min="9" max="9" width="9.5" style="184" bestFit="1" customWidth="1"/>
    <col min="10" max="10" width="8.33203125" style="184" bestFit="1" customWidth="1"/>
  </cols>
  <sheetData>
    <row r="1" spans="4:10" x14ac:dyDescent="0.3">
      <c r="D1" s="2"/>
      <c r="E1" s="2"/>
      <c r="G1" s="47"/>
      <c r="H1" s="47"/>
      <c r="I1" s="47"/>
      <c r="J1" s="47"/>
    </row>
    <row r="2" spans="4:10" x14ac:dyDescent="0.3">
      <c r="D2" s="2"/>
      <c r="E2" s="2"/>
      <c r="G2" s="47"/>
      <c r="H2" s="47"/>
      <c r="I2" s="47"/>
      <c r="J2" s="47"/>
    </row>
    <row r="3" spans="4:10" x14ac:dyDescent="0.3">
      <c r="D3" s="2"/>
      <c r="E3" s="2"/>
      <c r="G3" s="47"/>
      <c r="H3" s="47"/>
      <c r="I3" s="47"/>
      <c r="J3" s="47"/>
    </row>
    <row r="4" spans="4:10" ht="15.5" x14ac:dyDescent="0.3">
      <c r="D4" s="4"/>
      <c r="E4" s="4"/>
      <c r="F4" s="167" t="s">
        <v>154</v>
      </c>
      <c r="G4" s="167" t="s">
        <v>155</v>
      </c>
      <c r="H4" s="167" t="s">
        <v>156</v>
      </c>
      <c r="I4" s="185" t="s">
        <v>157</v>
      </c>
      <c r="J4" s="242" t="s">
        <v>181</v>
      </c>
    </row>
    <row r="5" spans="4:10" x14ac:dyDescent="0.3">
      <c r="D5" s="241" t="s">
        <v>180</v>
      </c>
      <c r="E5" s="217"/>
      <c r="F5" s="184">
        <f>IF('Contatos - P.200'!I7="Sim",1," ")</f>
        <v>1</v>
      </c>
      <c r="G5" s="184">
        <f>IF(OR('Contatos - P.200'!K7="Ótimo",'Contatos - P.200'!K7="Regular"),1," ")</f>
        <v>1</v>
      </c>
      <c r="H5" s="184" t="str">
        <f>IF('Contatos - P.200'!M7="Sim",1," ")</f>
        <v xml:space="preserve"> </v>
      </c>
      <c r="I5" s="47">
        <f t="shared" ref="I5:I68" si="0">SUM(F5:H5)</f>
        <v>2</v>
      </c>
      <c r="J5" s="47">
        <f>SUM(F5:G5)</f>
        <v>2</v>
      </c>
    </row>
    <row r="6" spans="4:10" x14ac:dyDescent="0.3">
      <c r="D6" t="s">
        <v>143</v>
      </c>
      <c r="E6" s="218"/>
      <c r="F6" s="184">
        <f>IF('Contatos - P.200'!I8="Sim",1," ")</f>
        <v>1</v>
      </c>
      <c r="G6" s="184">
        <f>IF(OR('Contatos - P.200'!K8="Ótimo",'Contatos - P.200'!K8="Regular"),1," ")</f>
        <v>1</v>
      </c>
      <c r="H6" s="184" t="str">
        <f>IF('Contatos - P.200'!M8="Sim",1," ")</f>
        <v xml:space="preserve"> </v>
      </c>
      <c r="I6" s="47">
        <f t="shared" si="0"/>
        <v>2</v>
      </c>
      <c r="J6" s="47">
        <f t="shared" ref="J6:J69" si="1">SUM(F6:G6)</f>
        <v>2</v>
      </c>
    </row>
    <row r="7" spans="4:10" x14ac:dyDescent="0.3">
      <c r="D7" t="s">
        <v>145</v>
      </c>
      <c r="E7" s="218"/>
      <c r="F7" s="184">
        <f>IF('Contatos - P.200'!I9="Sim",1," ")</f>
        <v>1</v>
      </c>
      <c r="G7" s="184">
        <f>IF(OR('Contatos - P.200'!K9="Ótimo",'Contatos - P.200'!K9="Regular"),1," ")</f>
        <v>1</v>
      </c>
      <c r="H7" s="184">
        <f>IF('Contatos - P.200'!M9="Sim",1," ")</f>
        <v>1</v>
      </c>
      <c r="I7" s="47">
        <f t="shared" si="0"/>
        <v>3</v>
      </c>
      <c r="J7" s="47">
        <f t="shared" si="1"/>
        <v>2</v>
      </c>
    </row>
    <row r="8" spans="4:10" x14ac:dyDescent="0.3">
      <c r="D8" t="s">
        <v>144</v>
      </c>
      <c r="E8" s="218"/>
      <c r="F8" s="184">
        <f>IF('Contatos - P.200'!I10="Sim",1," ")</f>
        <v>1</v>
      </c>
      <c r="G8" s="184" t="str">
        <f>IF(OR('Contatos - P.200'!K10="Ótimo",'Contatos - P.200'!K10="Regular"),1," ")</f>
        <v xml:space="preserve"> </v>
      </c>
      <c r="H8" s="184" t="str">
        <f>IF('Contatos - P.200'!M10="Sim",1," ")</f>
        <v xml:space="preserve"> </v>
      </c>
      <c r="I8" s="47">
        <f t="shared" si="0"/>
        <v>1</v>
      </c>
      <c r="J8" s="47">
        <f t="shared" si="1"/>
        <v>1</v>
      </c>
    </row>
    <row r="9" spans="4:10" x14ac:dyDescent="0.3">
      <c r="E9" s="2"/>
      <c r="F9" s="184">
        <f>IF('Contatos - P.200'!I11="Sim",1," ")</f>
        <v>1</v>
      </c>
      <c r="G9" s="184">
        <f>IF(OR('Contatos - P.200'!K11="Ótimo",'Contatos - P.200'!K11="Regular"),1," ")</f>
        <v>1</v>
      </c>
      <c r="H9" s="184">
        <f>IF('Contatos - P.200'!M11="Sim",1," ")</f>
        <v>1</v>
      </c>
      <c r="I9" s="47">
        <f t="shared" si="0"/>
        <v>3</v>
      </c>
      <c r="J9" s="47">
        <f t="shared" si="1"/>
        <v>2</v>
      </c>
    </row>
    <row r="10" spans="4:10" x14ac:dyDescent="0.3">
      <c r="E10" s="217"/>
      <c r="F10" s="184" t="str">
        <f>IF('Contatos - P.200'!I12="Sim",1," ")</f>
        <v xml:space="preserve"> </v>
      </c>
      <c r="G10" s="184">
        <f>IF(OR('Contatos - P.200'!K12="Ótimo",'Contatos - P.200'!K12="Regular"),1," ")</f>
        <v>1</v>
      </c>
      <c r="H10" s="184" t="str">
        <f>IF('Contatos - P.200'!M12="Sim",1," ")</f>
        <v xml:space="preserve"> </v>
      </c>
      <c r="I10" s="47">
        <f t="shared" si="0"/>
        <v>1</v>
      </c>
      <c r="J10" s="47">
        <f t="shared" si="1"/>
        <v>1</v>
      </c>
    </row>
    <row r="11" spans="4:10" x14ac:dyDescent="0.3">
      <c r="E11" s="219"/>
      <c r="F11" s="184" t="str">
        <f>IF('Contatos - P.200'!I13="Sim",1," ")</f>
        <v xml:space="preserve"> </v>
      </c>
      <c r="G11" s="184">
        <f>IF(OR('Contatos - P.200'!K13="Ótimo",'Contatos - P.200'!K13="Regular"),1," ")</f>
        <v>1</v>
      </c>
      <c r="H11" s="184">
        <f>IF('Contatos - P.200'!M13="Sim",1," ")</f>
        <v>1</v>
      </c>
      <c r="I11" s="47">
        <f t="shared" si="0"/>
        <v>2</v>
      </c>
      <c r="J11" s="47">
        <f t="shared" si="1"/>
        <v>1</v>
      </c>
    </row>
    <row r="12" spans="4:10" x14ac:dyDescent="0.3">
      <c r="E12" s="219"/>
      <c r="F12" s="184" t="str">
        <f>IF('Contatos - P.200'!I14="Sim",1," ")</f>
        <v xml:space="preserve"> </v>
      </c>
      <c r="G12" s="184" t="str">
        <f>IF(OR('Contatos - P.200'!K14="Ótimo",'Contatos - P.200'!K14="Regular"),1," ")</f>
        <v xml:space="preserve"> </v>
      </c>
      <c r="H12" s="184" t="str">
        <f>IF('Contatos - P.200'!M14="Sim",1," ")</f>
        <v xml:space="preserve"> </v>
      </c>
      <c r="I12" s="47">
        <f t="shared" si="0"/>
        <v>0</v>
      </c>
      <c r="J12" s="47">
        <f t="shared" si="1"/>
        <v>0</v>
      </c>
    </row>
    <row r="13" spans="4:10" x14ac:dyDescent="0.3">
      <c r="E13" s="219"/>
      <c r="F13" s="184">
        <f>IF('Contatos - P.200'!I15="Sim",1," ")</f>
        <v>1</v>
      </c>
      <c r="G13" s="184" t="str">
        <f>IF(OR('Contatos - P.200'!K15="Ótimo",'Contatos - P.200'!K15="Regular"),1," ")</f>
        <v xml:space="preserve"> </v>
      </c>
      <c r="H13" s="184">
        <f>IF('Contatos - P.200'!M15="Sim",1," ")</f>
        <v>1</v>
      </c>
      <c r="I13" s="47">
        <f t="shared" si="0"/>
        <v>2</v>
      </c>
      <c r="J13" s="47">
        <f t="shared" si="1"/>
        <v>1</v>
      </c>
    </row>
    <row r="14" spans="4:10" x14ac:dyDescent="0.3">
      <c r="E14" s="219"/>
      <c r="F14" s="184">
        <f>IF('Contatos - P.200'!I16="Sim",1," ")</f>
        <v>1</v>
      </c>
      <c r="G14" s="184">
        <f>IF(OR('Contatos - P.200'!K16="Ótimo",'Contatos - P.200'!K16="Regular"),1," ")</f>
        <v>1</v>
      </c>
      <c r="H14" s="184" t="str">
        <f>IF('Contatos - P.200'!M16="Sim",1," ")</f>
        <v xml:space="preserve"> </v>
      </c>
      <c r="I14" s="47">
        <f t="shared" si="0"/>
        <v>2</v>
      </c>
      <c r="J14" s="47">
        <f t="shared" si="1"/>
        <v>2</v>
      </c>
    </row>
    <row r="15" spans="4:10" ht="14.5" thickBot="1" x14ac:dyDescent="0.35">
      <c r="D15" s="2"/>
      <c r="E15" s="2"/>
      <c r="F15" s="184" t="str">
        <f>IF('Contatos - P.200'!I17="Sim",1," ")</f>
        <v xml:space="preserve"> </v>
      </c>
      <c r="G15" s="184">
        <f>IF(OR('Contatos - P.200'!K17="Ótimo",'Contatos - P.200'!K17="Regular"),1," ")</f>
        <v>1</v>
      </c>
      <c r="H15" s="184">
        <f>IF('Contatos - P.200'!M17="Sim",1," ")</f>
        <v>1</v>
      </c>
      <c r="I15" s="47">
        <f t="shared" si="0"/>
        <v>2</v>
      </c>
      <c r="J15" s="47">
        <f t="shared" si="1"/>
        <v>1</v>
      </c>
    </row>
    <row r="16" spans="4:10" x14ac:dyDescent="0.3">
      <c r="D16" s="60" t="s">
        <v>9</v>
      </c>
      <c r="E16" s="217"/>
      <c r="F16" s="184">
        <f>IF('Contatos - P.200'!I18="Sim",1," ")</f>
        <v>1</v>
      </c>
      <c r="G16" s="184">
        <f>IF(OR('Contatos - P.200'!K18="Ótimo",'Contatos - P.200'!K18="Regular"),1," ")</f>
        <v>1</v>
      </c>
      <c r="H16" s="184" t="str">
        <f>IF('Contatos - P.200'!M18="Sim",1," ")</f>
        <v xml:space="preserve"> </v>
      </c>
      <c r="I16" s="47">
        <f t="shared" si="0"/>
        <v>2</v>
      </c>
      <c r="J16" s="47">
        <f t="shared" si="1"/>
        <v>2</v>
      </c>
    </row>
    <row r="17" spans="4:10" x14ac:dyDescent="0.3">
      <c r="D17" s="68" t="s">
        <v>16</v>
      </c>
      <c r="E17" s="47" t="s">
        <v>167</v>
      </c>
      <c r="F17" s="184">
        <f>IF('Contatos - P.200'!I19="Sim",1," ")</f>
        <v>1</v>
      </c>
      <c r="G17" s="184" t="str">
        <f>IF(OR('Contatos - P.200'!K19="Ótimo",'Contatos - P.200'!K19="Regular"),1," ")</f>
        <v xml:space="preserve"> </v>
      </c>
      <c r="H17" s="184">
        <f>IF('Contatos - P.200'!M19="Sim",1," ")</f>
        <v>1</v>
      </c>
      <c r="I17" s="47">
        <f t="shared" si="0"/>
        <v>2</v>
      </c>
      <c r="J17" s="47">
        <f t="shared" si="1"/>
        <v>1</v>
      </c>
    </row>
    <row r="18" spans="4:10" x14ac:dyDescent="0.3">
      <c r="D18" s="68" t="s">
        <v>32</v>
      </c>
      <c r="E18" s="47" t="s">
        <v>167</v>
      </c>
      <c r="F18" s="184">
        <f>IF('Contatos - P.200'!I20="Sim",1," ")</f>
        <v>1</v>
      </c>
      <c r="G18" s="184">
        <f>IF(OR('Contatos - P.200'!K20="Ótimo",'Contatos - P.200'!K20="Regular"),1," ")</f>
        <v>1</v>
      </c>
      <c r="H18" s="184" t="str">
        <f>IF('Contatos - P.200'!M20="Sim",1," ")</f>
        <v xml:space="preserve"> </v>
      </c>
      <c r="I18" s="47">
        <f t="shared" si="0"/>
        <v>2</v>
      </c>
      <c r="J18" s="47">
        <f t="shared" si="1"/>
        <v>2</v>
      </c>
    </row>
    <row r="19" spans="4:10" x14ac:dyDescent="0.3">
      <c r="D19" s="68" t="s">
        <v>33</v>
      </c>
      <c r="E19" s="47" t="s">
        <v>168</v>
      </c>
      <c r="F19" s="184" t="str">
        <f>IF('Contatos - P.200'!I21="Sim",1," ")</f>
        <v xml:space="preserve"> </v>
      </c>
      <c r="G19" s="184">
        <f>IF(OR('Contatos - P.200'!K21="Ótimo",'Contatos - P.200'!K21="Regular"),1," ")</f>
        <v>1</v>
      </c>
      <c r="H19" s="184">
        <f>IF('Contatos - P.200'!M21="Sim",1," ")</f>
        <v>1</v>
      </c>
      <c r="I19" s="47">
        <f t="shared" si="0"/>
        <v>2</v>
      </c>
      <c r="J19" s="47">
        <f t="shared" si="1"/>
        <v>1</v>
      </c>
    </row>
    <row r="20" spans="4:10" x14ac:dyDescent="0.3">
      <c r="D20" s="68" t="s">
        <v>34</v>
      </c>
      <c r="E20" s="47" t="s">
        <v>168</v>
      </c>
      <c r="F20" s="184" t="str">
        <f>IF('Contatos - P.200'!I22="Sim",1," ")</f>
        <v xml:space="preserve"> </v>
      </c>
      <c r="G20" s="184">
        <f>IF(OR('Contatos - P.200'!K22="Ótimo",'Contatos - P.200'!K22="Regular"),1," ")</f>
        <v>1</v>
      </c>
      <c r="H20" s="184" t="str">
        <f>IF('Contatos - P.200'!M22="Sim",1," ")</f>
        <v xml:space="preserve"> </v>
      </c>
      <c r="I20" s="47">
        <f t="shared" si="0"/>
        <v>1</v>
      </c>
      <c r="J20" s="47">
        <f t="shared" si="1"/>
        <v>1</v>
      </c>
    </row>
    <row r="21" spans="4:10" x14ac:dyDescent="0.3">
      <c r="D21" s="68" t="s">
        <v>35</v>
      </c>
      <c r="E21" s="47" t="s">
        <v>168</v>
      </c>
      <c r="F21" s="184" t="str">
        <f>IF('Contatos - P.200'!I23="Sim",1," ")</f>
        <v xml:space="preserve"> </v>
      </c>
      <c r="G21" s="184" t="str">
        <f>IF(OR('Contatos - P.200'!K23="Ótimo",'Contatos - P.200'!K23="Regular"),1," ")</f>
        <v xml:space="preserve"> </v>
      </c>
      <c r="H21" s="184">
        <f>IF('Contatos - P.200'!M23="Sim",1," ")</f>
        <v>1</v>
      </c>
      <c r="I21" s="47">
        <f t="shared" si="0"/>
        <v>1</v>
      </c>
      <c r="J21" s="47">
        <f t="shared" si="1"/>
        <v>0</v>
      </c>
    </row>
    <row r="22" spans="4:10" x14ac:dyDescent="0.3">
      <c r="D22" s="68" t="s">
        <v>36</v>
      </c>
      <c r="E22" s="47" t="s">
        <v>168</v>
      </c>
      <c r="F22" s="184">
        <f>IF('Contatos - P.200'!I24="Sim",1," ")</f>
        <v>1</v>
      </c>
      <c r="G22" s="184" t="str">
        <f>IF(OR('Contatos - P.200'!K24="Ótimo",'Contatos - P.200'!K24="Regular"),1," ")</f>
        <v xml:space="preserve"> </v>
      </c>
      <c r="H22" s="184" t="str">
        <f>IF('Contatos - P.200'!M24="Sim",1," ")</f>
        <v xml:space="preserve"> </v>
      </c>
      <c r="I22" s="47">
        <f t="shared" si="0"/>
        <v>1</v>
      </c>
      <c r="J22" s="47">
        <f t="shared" si="1"/>
        <v>1</v>
      </c>
    </row>
    <row r="23" spans="4:10" x14ac:dyDescent="0.3">
      <c r="D23" s="68" t="s">
        <v>37</v>
      </c>
      <c r="E23" s="47" t="s">
        <v>168</v>
      </c>
      <c r="F23" s="184" t="str">
        <f>IF('Contatos - P.200'!I25="Sim",1," ")</f>
        <v xml:space="preserve"> </v>
      </c>
      <c r="G23" s="184">
        <f>IF(OR('Contatos - P.200'!K25="Ótimo",'Contatos - P.200'!K25="Regular"),1," ")</f>
        <v>1</v>
      </c>
      <c r="H23" s="184">
        <f>IF('Contatos - P.200'!M25="Sim",1," ")</f>
        <v>1</v>
      </c>
      <c r="I23" s="47">
        <f t="shared" si="0"/>
        <v>2</v>
      </c>
      <c r="J23" s="47">
        <f t="shared" si="1"/>
        <v>1</v>
      </c>
    </row>
    <row r="24" spans="4:10" ht="14.5" thickBot="1" x14ac:dyDescent="0.35">
      <c r="D24" s="69" t="s">
        <v>38</v>
      </c>
      <c r="E24" s="47" t="s">
        <v>168</v>
      </c>
      <c r="F24" s="184">
        <f>IF('Contatos - P.200'!I26="Sim",1," ")</f>
        <v>1</v>
      </c>
      <c r="G24" s="184">
        <f>IF(OR('Contatos - P.200'!K26="Ótimo",'Contatos - P.200'!K26="Regular"),1," ")</f>
        <v>1</v>
      </c>
      <c r="H24" s="184" t="str">
        <f>IF('Contatos - P.200'!M26="Sim",1," ")</f>
        <v xml:space="preserve"> </v>
      </c>
      <c r="I24" s="47">
        <f t="shared" si="0"/>
        <v>2</v>
      </c>
      <c r="J24" s="47">
        <f t="shared" si="1"/>
        <v>2</v>
      </c>
    </row>
    <row r="25" spans="4:10" ht="14.5" thickBot="1" x14ac:dyDescent="0.35">
      <c r="D25" s="6"/>
      <c r="E25" s="6"/>
      <c r="F25" s="184">
        <f>IF('Contatos - P.200'!I27="Sim",1," ")</f>
        <v>1</v>
      </c>
      <c r="G25" s="184">
        <f>IF(OR('Contatos - P.200'!K27="Ótimo",'Contatos - P.200'!K27="Regular"),1," ")</f>
        <v>1</v>
      </c>
      <c r="H25" s="184">
        <f>IF('Contatos - P.200'!M27="Sim",1," ")</f>
        <v>1</v>
      </c>
      <c r="I25" s="47">
        <f t="shared" si="0"/>
        <v>3</v>
      </c>
      <c r="J25" s="47">
        <f t="shared" si="1"/>
        <v>2</v>
      </c>
    </row>
    <row r="26" spans="4:10" x14ac:dyDescent="0.3">
      <c r="D26" s="70" t="s">
        <v>129</v>
      </c>
      <c r="E26" s="220"/>
      <c r="F26" s="184">
        <f>IF('Contatos - P.200'!I28="Sim",1," ")</f>
        <v>1</v>
      </c>
      <c r="G26" s="184" t="str">
        <f>IF(OR('Contatos - P.200'!K28="Ótimo",'Contatos - P.200'!K28="Regular"),1," ")</f>
        <v xml:space="preserve"> </v>
      </c>
      <c r="H26" s="184" t="str">
        <f>IF('Contatos - P.200'!M28="Sim",1," ")</f>
        <v xml:space="preserve"> </v>
      </c>
      <c r="I26" s="47">
        <f t="shared" si="0"/>
        <v>1</v>
      </c>
      <c r="J26" s="47">
        <f t="shared" si="1"/>
        <v>1</v>
      </c>
    </row>
    <row r="27" spans="4:10" x14ac:dyDescent="0.3">
      <c r="D27" s="61" t="s">
        <v>49</v>
      </c>
      <c r="E27" s="221"/>
      <c r="F27" s="184" t="str">
        <f>IF('Contatos - P.200'!I29="Sim",1," ")</f>
        <v xml:space="preserve"> </v>
      </c>
      <c r="G27" s="184">
        <f>IF(OR('Contatos - P.200'!K29="Ótimo",'Contatos - P.200'!K29="Regular"),1," ")</f>
        <v>1</v>
      </c>
      <c r="H27" s="184">
        <f>IF('Contatos - P.200'!M29="Sim",1," ")</f>
        <v>1</v>
      </c>
      <c r="I27" s="47">
        <f t="shared" si="0"/>
        <v>2</v>
      </c>
      <c r="J27" s="47">
        <f t="shared" si="1"/>
        <v>1</v>
      </c>
    </row>
    <row r="28" spans="4:10" x14ac:dyDescent="0.3">
      <c r="D28" s="61" t="s">
        <v>43</v>
      </c>
      <c r="E28" s="221"/>
      <c r="F28" s="184" t="str">
        <f>IF('Contatos - P.200'!I30="Sim",1," ")</f>
        <v xml:space="preserve"> </v>
      </c>
      <c r="G28" s="184">
        <f>IF(OR('Contatos - P.200'!K30="Ótimo",'Contatos - P.200'!K30="Regular"),1," ")</f>
        <v>1</v>
      </c>
      <c r="H28" s="184" t="str">
        <f>IF('Contatos - P.200'!M30="Sim",1," ")</f>
        <v xml:space="preserve"> </v>
      </c>
      <c r="I28" s="47">
        <f t="shared" si="0"/>
        <v>1</v>
      </c>
      <c r="J28" s="47">
        <f t="shared" si="1"/>
        <v>1</v>
      </c>
    </row>
    <row r="29" spans="4:10" x14ac:dyDescent="0.3">
      <c r="D29" s="61" t="s">
        <v>45</v>
      </c>
      <c r="E29" s="221"/>
      <c r="F29" s="184" t="str">
        <f>IF('Contatos - P.200'!I31="Sim",1," ")</f>
        <v xml:space="preserve"> </v>
      </c>
      <c r="G29" s="184">
        <f>IF(OR('Contatos - P.200'!K31="Ótimo",'Contatos - P.200'!K31="Regular"),1," ")</f>
        <v>1</v>
      </c>
      <c r="H29" s="184">
        <f>IF('Contatos - P.200'!M31="Sim",1," ")</f>
        <v>1</v>
      </c>
      <c r="I29" s="47">
        <f t="shared" si="0"/>
        <v>2</v>
      </c>
      <c r="J29" s="47">
        <f t="shared" si="1"/>
        <v>1</v>
      </c>
    </row>
    <row r="30" spans="4:10" x14ac:dyDescent="0.3">
      <c r="D30" s="61" t="s">
        <v>44</v>
      </c>
      <c r="E30" s="221"/>
      <c r="F30" s="184">
        <f>IF('Contatos - P.200'!I32="Sim",1," ")</f>
        <v>1</v>
      </c>
      <c r="G30" s="184" t="str">
        <f>IF(OR('Contatos - P.200'!K32="Ótimo",'Contatos - P.200'!K32="Regular"),1," ")</f>
        <v xml:space="preserve"> </v>
      </c>
      <c r="H30" s="184" t="str">
        <f>IF('Contatos - P.200'!M32="Sim",1," ")</f>
        <v xml:space="preserve"> </v>
      </c>
      <c r="I30" s="47">
        <f t="shared" si="0"/>
        <v>1</v>
      </c>
      <c r="J30" s="47">
        <f t="shared" si="1"/>
        <v>1</v>
      </c>
    </row>
    <row r="31" spans="4:10" x14ac:dyDescent="0.3">
      <c r="D31" s="61" t="s">
        <v>46</v>
      </c>
      <c r="E31" s="221"/>
      <c r="F31" s="184">
        <f>IF('Contatos - P.200'!I33="Sim",1," ")</f>
        <v>1</v>
      </c>
      <c r="G31" s="184" t="str">
        <f>IF(OR('Contatos - P.200'!K33="Ótimo",'Contatos - P.200'!K33="Regular"),1," ")</f>
        <v xml:space="preserve"> </v>
      </c>
      <c r="H31" s="184">
        <f>IF('Contatos - P.200'!M33="Sim",1," ")</f>
        <v>1</v>
      </c>
      <c r="I31" s="47">
        <f t="shared" si="0"/>
        <v>2</v>
      </c>
      <c r="J31" s="47">
        <f t="shared" si="1"/>
        <v>1</v>
      </c>
    </row>
    <row r="32" spans="4:10" x14ac:dyDescent="0.3">
      <c r="D32" s="65" t="s">
        <v>136</v>
      </c>
      <c r="E32" s="218"/>
      <c r="F32" s="184" t="str">
        <f>IF('Contatos - P.200'!I34="Sim",1," ")</f>
        <v xml:space="preserve"> </v>
      </c>
      <c r="G32" s="184">
        <f>IF(OR('Contatos - P.200'!K34="Ótimo",'Contatos - P.200'!K34="Regular"),1," ")</f>
        <v>1</v>
      </c>
      <c r="H32" s="184" t="str">
        <f>IF('Contatos - P.200'!M34="Sim",1," ")</f>
        <v xml:space="preserve"> </v>
      </c>
      <c r="I32" s="47">
        <f t="shared" si="0"/>
        <v>1</v>
      </c>
      <c r="J32" s="47">
        <f t="shared" si="1"/>
        <v>1</v>
      </c>
    </row>
    <row r="33" spans="4:10" ht="14.5" thickBot="1" x14ac:dyDescent="0.35">
      <c r="D33" s="62" t="s">
        <v>48</v>
      </c>
      <c r="E33" s="221"/>
      <c r="F33" s="184">
        <f>IF('Contatos - P.200'!I35="Sim",1," ")</f>
        <v>1</v>
      </c>
      <c r="G33" s="184">
        <f>IF(OR('Contatos - P.200'!K35="Ótimo",'Contatos - P.200'!K35="Regular"),1," ")</f>
        <v>1</v>
      </c>
      <c r="H33" s="184">
        <f>IF('Contatos - P.200'!M35="Sim",1," ")</f>
        <v>1</v>
      </c>
      <c r="I33" s="47">
        <f t="shared" si="0"/>
        <v>3</v>
      </c>
      <c r="J33" s="47">
        <f t="shared" si="1"/>
        <v>2</v>
      </c>
    </row>
    <row r="34" spans="4:10" ht="14.5" thickBot="1" x14ac:dyDescent="0.35">
      <c r="D34" s="2"/>
      <c r="E34" s="2"/>
      <c r="F34" s="184">
        <f>IF('Contatos - P.200'!I36="Sim",1," ")</f>
        <v>1</v>
      </c>
      <c r="G34" s="184">
        <f>IF(OR('Contatos - P.200'!K36="Ótimo",'Contatos - P.200'!K36="Regular"),1," ")</f>
        <v>1</v>
      </c>
      <c r="H34" s="184" t="str">
        <f>IF('Contatos - P.200'!M36="Sim",1," ")</f>
        <v xml:space="preserve"> </v>
      </c>
      <c r="I34" s="47">
        <f t="shared" si="0"/>
        <v>2</v>
      </c>
      <c r="J34" s="47">
        <f t="shared" si="1"/>
        <v>2</v>
      </c>
    </row>
    <row r="35" spans="4:10" x14ac:dyDescent="0.3">
      <c r="D35" s="60" t="s">
        <v>4</v>
      </c>
      <c r="E35" s="217"/>
      <c r="F35" s="184">
        <f>IF('Contatos - P.200'!I37="Sim",1," ")</f>
        <v>1</v>
      </c>
      <c r="G35" s="184" t="str">
        <f>IF(OR('Contatos - P.200'!K37="Ótimo",'Contatos - P.200'!K37="Regular"),1," ")</f>
        <v xml:space="preserve"> </v>
      </c>
      <c r="H35" s="184">
        <f>IF('Contatos - P.200'!M37="Sim",1," ")</f>
        <v>1</v>
      </c>
      <c r="I35" s="47">
        <f t="shared" si="0"/>
        <v>2</v>
      </c>
      <c r="J35" s="47">
        <f t="shared" si="1"/>
        <v>1</v>
      </c>
    </row>
    <row r="36" spans="4:10" x14ac:dyDescent="0.3">
      <c r="D36" s="66" t="s">
        <v>14</v>
      </c>
      <c r="E36" s="219"/>
      <c r="F36" s="184" t="str">
        <f>IF('Contatos - P.200'!I38="Sim",1," ")</f>
        <v xml:space="preserve"> </v>
      </c>
      <c r="G36" s="184">
        <f>IF(OR('Contatos - P.200'!K38="Ótimo",'Contatos - P.200'!K38="Regular"),1," ")</f>
        <v>1</v>
      </c>
      <c r="H36" s="184" t="str">
        <f>IF('Contatos - P.200'!M38="Sim",1," ")</f>
        <v xml:space="preserve"> </v>
      </c>
      <c r="I36" s="47">
        <f t="shared" si="0"/>
        <v>1</v>
      </c>
      <c r="J36" s="47">
        <f t="shared" si="1"/>
        <v>1</v>
      </c>
    </row>
    <row r="37" spans="4:10" ht="14.5" thickBot="1" x14ac:dyDescent="0.35">
      <c r="D37" s="67" t="s">
        <v>10</v>
      </c>
      <c r="E37" s="219"/>
      <c r="F37" s="184" t="str">
        <f>IF('Contatos - P.200'!I39="Sim",1," ")</f>
        <v xml:space="preserve"> </v>
      </c>
      <c r="G37" s="184">
        <f>IF(OR('Contatos - P.200'!K39="Ótimo",'Contatos - P.200'!K39="Regular"),1," ")</f>
        <v>1</v>
      </c>
      <c r="H37" s="184">
        <f>IF('Contatos - P.200'!M39="Sim",1," ")</f>
        <v>1</v>
      </c>
      <c r="I37" s="47">
        <f t="shared" si="0"/>
        <v>2</v>
      </c>
      <c r="J37" s="47">
        <f t="shared" si="1"/>
        <v>1</v>
      </c>
    </row>
    <row r="38" spans="4:10" ht="14.5" thickBot="1" x14ac:dyDescent="0.35">
      <c r="D38" s="2"/>
      <c r="E38" s="2"/>
      <c r="F38" s="184" t="str">
        <f>IF('Contatos - P.200'!I40="Sim",1," ")</f>
        <v xml:space="preserve"> </v>
      </c>
      <c r="G38" s="184">
        <f>IF(OR('Contatos - P.200'!K40="Ótimo",'Contatos - P.200'!K40="Regular"),1," ")</f>
        <v>1</v>
      </c>
      <c r="H38" s="184" t="str">
        <f>IF('Contatos - P.200'!M40="Sim",1," ")</f>
        <v xml:space="preserve"> </v>
      </c>
      <c r="I38" s="47">
        <f t="shared" si="0"/>
        <v>1</v>
      </c>
      <c r="J38" s="47">
        <f t="shared" si="1"/>
        <v>1</v>
      </c>
    </row>
    <row r="39" spans="4:10" x14ac:dyDescent="0.3">
      <c r="D39" s="60" t="s">
        <v>152</v>
      </c>
      <c r="E39" s="217"/>
      <c r="F39" s="184">
        <f>IF('Contatos - P.200'!I41="Sim",1," ")</f>
        <v>1</v>
      </c>
      <c r="G39" s="184" t="str">
        <f>IF(OR('Contatos - P.200'!K41="Ótimo",'Contatos - P.200'!K41="Regular"),1," ")</f>
        <v xml:space="preserve"> </v>
      </c>
      <c r="H39" s="184">
        <f>IF('Contatos - P.200'!M41="Sim",1," ")</f>
        <v>1</v>
      </c>
      <c r="I39" s="47">
        <f t="shared" si="0"/>
        <v>2</v>
      </c>
      <c r="J39" s="47">
        <f t="shared" si="1"/>
        <v>1</v>
      </c>
    </row>
    <row r="40" spans="4:10" x14ac:dyDescent="0.3">
      <c r="D40" s="65" t="s">
        <v>168</v>
      </c>
      <c r="E40" s="218"/>
      <c r="F40" s="184">
        <f>IF('Contatos - P.200'!I42="Sim",1," ")</f>
        <v>1</v>
      </c>
      <c r="G40" s="184" t="str">
        <f>IF(OR('Contatos - P.200'!K42="Ótimo",'Contatos - P.200'!K42="Regular"),1," ")</f>
        <v xml:space="preserve"> </v>
      </c>
      <c r="H40" s="184" t="str">
        <f>IF('Contatos - P.200'!M42="Sim",1," ")</f>
        <v xml:space="preserve"> </v>
      </c>
      <c r="I40" s="47">
        <f t="shared" si="0"/>
        <v>1</v>
      </c>
      <c r="J40" s="47">
        <f t="shared" si="1"/>
        <v>1</v>
      </c>
    </row>
    <row r="41" spans="4:10" x14ac:dyDescent="0.3">
      <c r="D41" s="65" t="s">
        <v>167</v>
      </c>
      <c r="E41" s="218"/>
      <c r="F41" s="184" t="str">
        <f>IF('Contatos - P.200'!I43="Sim",1," ")</f>
        <v xml:space="preserve"> </v>
      </c>
      <c r="G41" s="184">
        <f>IF(OR('Contatos - P.200'!K43="Ótimo",'Contatos - P.200'!K43="Regular"),1," ")</f>
        <v>1</v>
      </c>
      <c r="H41" s="184">
        <f>IF('Contatos - P.200'!M43="Sim",1," ")</f>
        <v>1</v>
      </c>
      <c r="I41" s="47">
        <f t="shared" si="0"/>
        <v>2</v>
      </c>
      <c r="J41" s="47">
        <f t="shared" si="1"/>
        <v>1</v>
      </c>
    </row>
    <row r="42" spans="4:10" ht="14.5" thickBot="1" x14ac:dyDescent="0.35">
      <c r="D42" s="233" t="s">
        <v>176</v>
      </c>
      <c r="E42" s="221"/>
      <c r="F42" s="184">
        <f>IF('Contatos - P.200'!I44="Sim",1," ")</f>
        <v>1</v>
      </c>
      <c r="G42" s="184">
        <f>IF(OR('Contatos - P.200'!K44="Ótimo",'Contatos - P.200'!K44="Regular"),1," ")</f>
        <v>1</v>
      </c>
      <c r="H42" s="184" t="str">
        <f>IF('Contatos - P.200'!M44="Sim",1," ")</f>
        <v xml:space="preserve"> </v>
      </c>
      <c r="I42" s="47">
        <f t="shared" si="0"/>
        <v>2</v>
      </c>
      <c r="J42" s="47">
        <f t="shared" si="1"/>
        <v>2</v>
      </c>
    </row>
    <row r="43" spans="4:10" x14ac:dyDescent="0.3">
      <c r="D43" s="2"/>
      <c r="E43" s="2"/>
      <c r="F43" s="184">
        <f>IF('Contatos - P.200'!I45="Sim",1," ")</f>
        <v>1</v>
      </c>
      <c r="G43" s="184">
        <f>IF(OR('Contatos - P.200'!K45="Ótimo",'Contatos - P.200'!K45="Regular"),1," ")</f>
        <v>1</v>
      </c>
      <c r="H43" s="184">
        <f>IF('Contatos - P.200'!M45="Sim",1," ")</f>
        <v>1</v>
      </c>
      <c r="I43" s="47">
        <f t="shared" si="0"/>
        <v>3</v>
      </c>
      <c r="J43" s="47">
        <f t="shared" si="1"/>
        <v>2</v>
      </c>
    </row>
    <row r="44" spans="4:10" x14ac:dyDescent="0.3">
      <c r="D44" s="2"/>
      <c r="E44" s="2"/>
      <c r="F44" s="184">
        <f>IF('Contatos - P.200'!I46="Sim",1," ")</f>
        <v>1</v>
      </c>
      <c r="G44" s="184" t="str">
        <f>IF(OR('Contatos - P.200'!K46="Ótimo",'Contatos - P.200'!K46="Regular"),1," ")</f>
        <v xml:space="preserve"> </v>
      </c>
      <c r="H44" s="184" t="str">
        <f>IF('Contatos - P.200'!M46="Sim",1," ")</f>
        <v xml:space="preserve"> </v>
      </c>
      <c r="I44" s="47">
        <f t="shared" si="0"/>
        <v>1</v>
      </c>
      <c r="J44" s="47">
        <f t="shared" si="1"/>
        <v>1</v>
      </c>
    </row>
    <row r="45" spans="4:10" ht="14.5" thickBot="1" x14ac:dyDescent="0.35">
      <c r="D45" s="2"/>
      <c r="E45" s="2"/>
      <c r="F45" s="184" t="str">
        <f>IF('Contatos - P.200'!I47="Sim",1," ")</f>
        <v xml:space="preserve"> </v>
      </c>
      <c r="G45" s="184">
        <f>IF(OR('Contatos - P.200'!K47="Ótimo",'Contatos - P.200'!K47="Regular"),1," ")</f>
        <v>1</v>
      </c>
      <c r="H45" s="184">
        <f>IF('Contatos - P.200'!M47="Sim",1," ")</f>
        <v>1</v>
      </c>
      <c r="I45" s="47">
        <f t="shared" si="0"/>
        <v>2</v>
      </c>
      <c r="J45" s="47">
        <f t="shared" si="1"/>
        <v>1</v>
      </c>
    </row>
    <row r="46" spans="4:10" x14ac:dyDescent="0.3">
      <c r="D46" s="60" t="s">
        <v>138</v>
      </c>
      <c r="E46" s="217"/>
      <c r="F46" s="184" t="str">
        <f>IF('Contatos - P.200'!I48="Sim",1," ")</f>
        <v xml:space="preserve"> </v>
      </c>
      <c r="G46" s="184">
        <f>IF(OR('Contatos - P.200'!K48="Ótimo",'Contatos - P.200'!K48="Regular"),1," ")</f>
        <v>1</v>
      </c>
      <c r="H46" s="184" t="str">
        <f>IF('Contatos - P.200'!M48="Sim",1," ")</f>
        <v xml:space="preserve"> </v>
      </c>
      <c r="I46" s="47">
        <f t="shared" si="0"/>
        <v>1</v>
      </c>
      <c r="J46" s="47">
        <f t="shared" si="1"/>
        <v>1</v>
      </c>
    </row>
    <row r="47" spans="4:10" x14ac:dyDescent="0.3">
      <c r="D47" s="63" t="s">
        <v>141</v>
      </c>
      <c r="E47" s="222"/>
      <c r="F47" s="184" t="str">
        <f>IF('Contatos - P.200'!I49="Sim",1," ")</f>
        <v xml:space="preserve"> </v>
      </c>
      <c r="G47" s="184">
        <f>IF(OR('Contatos - P.200'!K49="Ótimo",'Contatos - P.200'!K49="Regular"),1," ")</f>
        <v>1</v>
      </c>
      <c r="H47" s="184">
        <f>IF('Contatos - P.200'!M49="Sim",1," ")</f>
        <v>1</v>
      </c>
      <c r="I47" s="47">
        <f t="shared" si="0"/>
        <v>2</v>
      </c>
      <c r="J47" s="47">
        <f t="shared" si="1"/>
        <v>1</v>
      </c>
    </row>
    <row r="48" spans="4:10" x14ac:dyDescent="0.3">
      <c r="D48" s="63" t="s">
        <v>139</v>
      </c>
      <c r="E48" s="222"/>
      <c r="F48" s="184">
        <f>IF('Contatos - P.200'!I50="Sim",1," ")</f>
        <v>1</v>
      </c>
      <c r="G48" s="184" t="str">
        <f>IF(OR('Contatos - P.200'!K50="Ótimo",'Contatos - P.200'!K50="Regular"),1," ")</f>
        <v xml:space="preserve"> </v>
      </c>
      <c r="H48" s="184" t="str">
        <f>IF('Contatos - P.200'!M50="Sim",1," ")</f>
        <v xml:space="preserve"> </v>
      </c>
      <c r="I48" s="47">
        <f t="shared" si="0"/>
        <v>1</v>
      </c>
      <c r="J48" s="47">
        <f t="shared" si="1"/>
        <v>1</v>
      </c>
    </row>
    <row r="49" spans="4:10" ht="14.5" thickBot="1" x14ac:dyDescent="0.35">
      <c r="D49" s="64" t="s">
        <v>140</v>
      </c>
      <c r="E49" s="222"/>
      <c r="F49" s="184">
        <f>IF('Contatos - P.200'!I51="Sim",1," ")</f>
        <v>1</v>
      </c>
      <c r="G49" s="184" t="str">
        <f>IF(OR('Contatos - P.200'!K51="Ótimo",'Contatos - P.200'!K51="Regular"),1," ")</f>
        <v xml:space="preserve"> </v>
      </c>
      <c r="H49" s="184">
        <f>IF('Contatos - P.200'!M51="Sim",1," ")</f>
        <v>1</v>
      </c>
      <c r="I49" s="47">
        <f t="shared" si="0"/>
        <v>2</v>
      </c>
      <c r="J49" s="47">
        <f t="shared" si="1"/>
        <v>1</v>
      </c>
    </row>
    <row r="50" spans="4:10" ht="14.5" thickBot="1" x14ac:dyDescent="0.35">
      <c r="D50" s="2"/>
      <c r="E50" s="2"/>
      <c r="F50" s="184" t="str">
        <f>IF('Contatos - P.200'!I52="Sim",1," ")</f>
        <v xml:space="preserve"> </v>
      </c>
      <c r="G50" s="184">
        <f>IF(OR('Contatos - P.200'!K52="Ótimo",'Contatos - P.200'!K52="Regular"),1," ")</f>
        <v>1</v>
      </c>
      <c r="H50" s="184" t="str">
        <f>IF('Contatos - P.200'!M52="Sim",1," ")</f>
        <v xml:space="preserve"> </v>
      </c>
      <c r="I50" s="47">
        <f t="shared" si="0"/>
        <v>1</v>
      </c>
      <c r="J50" s="47">
        <f t="shared" si="1"/>
        <v>1</v>
      </c>
    </row>
    <row r="51" spans="4:10" x14ac:dyDescent="0.3">
      <c r="D51" s="60" t="s">
        <v>150</v>
      </c>
      <c r="E51" s="217"/>
      <c r="F51" s="184">
        <f>IF('Contatos - P.200'!I53="Sim",1," ")</f>
        <v>1</v>
      </c>
      <c r="G51" s="184">
        <f>IF(OR('Contatos - P.200'!K53="Ótimo",'Contatos - P.200'!K53="Regular"),1," ")</f>
        <v>1</v>
      </c>
      <c r="H51" s="184">
        <f>IF('Contatos - P.200'!M53="Sim",1," ")</f>
        <v>1</v>
      </c>
      <c r="I51" s="47">
        <f t="shared" si="0"/>
        <v>3</v>
      </c>
      <c r="J51" s="47">
        <f t="shared" si="1"/>
        <v>2</v>
      </c>
    </row>
    <row r="52" spans="4:10" x14ac:dyDescent="0.3">
      <c r="D52" s="65" t="s">
        <v>168</v>
      </c>
      <c r="E52" s="222"/>
      <c r="F52" s="184">
        <f>IF('Contatos - P.200'!I54="Sim",1," ")</f>
        <v>1</v>
      </c>
      <c r="G52" s="184">
        <f>IF(OR('Contatos - P.200'!K54="Ótimo",'Contatos - P.200'!K54="Regular"),1," ")</f>
        <v>1</v>
      </c>
      <c r="H52" s="184" t="str">
        <f>IF('Contatos - P.200'!M54="Sim",1," ")</f>
        <v xml:space="preserve"> </v>
      </c>
      <c r="I52" s="47">
        <f t="shared" si="0"/>
        <v>2</v>
      </c>
      <c r="J52" s="47">
        <f t="shared" si="1"/>
        <v>2</v>
      </c>
    </row>
    <row r="53" spans="4:10" x14ac:dyDescent="0.3">
      <c r="D53" s="65" t="s">
        <v>167</v>
      </c>
      <c r="E53" s="222"/>
      <c r="F53" s="184" t="str">
        <f>IF('Contatos - P.200'!I55="Sim",1," ")</f>
        <v xml:space="preserve"> </v>
      </c>
      <c r="G53" s="184" t="str">
        <f>IF(OR('Contatos - P.200'!K55="Ótimo",'Contatos - P.200'!K55="Regular"),1," ")</f>
        <v xml:space="preserve"> </v>
      </c>
      <c r="H53" s="184">
        <f>IF('Contatos - P.200'!M55="Sim",1," ")</f>
        <v>1</v>
      </c>
      <c r="I53" s="47">
        <f t="shared" si="0"/>
        <v>1</v>
      </c>
      <c r="J53" s="47">
        <f t="shared" si="1"/>
        <v>0</v>
      </c>
    </row>
    <row r="54" spans="4:10" ht="14.5" thickBot="1" x14ac:dyDescent="0.35">
      <c r="D54" s="233" t="s">
        <v>176</v>
      </c>
      <c r="E54" s="2"/>
      <c r="F54" s="184">
        <f>IF('Contatos - P.200'!I56="Sim",1," ")</f>
        <v>1</v>
      </c>
      <c r="G54" s="184">
        <f>IF(OR('Contatos - P.200'!K56="Ótimo",'Contatos - P.200'!K56="Regular"),1," ")</f>
        <v>1</v>
      </c>
      <c r="H54" s="184" t="str">
        <f>IF('Contatos - P.200'!M56="Sim",1," ")</f>
        <v xml:space="preserve"> </v>
      </c>
      <c r="I54" s="47">
        <f t="shared" si="0"/>
        <v>2</v>
      </c>
      <c r="J54" s="47">
        <f t="shared" si="1"/>
        <v>2</v>
      </c>
    </row>
    <row r="55" spans="4:10" x14ac:dyDescent="0.3">
      <c r="D55" s="2"/>
      <c r="E55" s="2"/>
      <c r="F55" s="184">
        <f>IF('Contatos - P.200'!I57="Sim",1," ")</f>
        <v>1</v>
      </c>
      <c r="G55" s="184">
        <f>IF(OR('Contatos - P.200'!K57="Ótimo",'Contatos - P.200'!K57="Regular"),1," ")</f>
        <v>1</v>
      </c>
      <c r="H55" s="184">
        <f>IF('Contatos - P.200'!M57="Sim",1," ")</f>
        <v>1</v>
      </c>
      <c r="I55" s="47">
        <f t="shared" si="0"/>
        <v>3</v>
      </c>
      <c r="J55" s="47">
        <f t="shared" si="1"/>
        <v>2</v>
      </c>
    </row>
    <row r="56" spans="4:10" x14ac:dyDescent="0.3">
      <c r="D56" s="2"/>
      <c r="E56" s="2"/>
      <c r="F56" s="184">
        <f>IF('Contatos - P.200'!I58="Sim",1," ")</f>
        <v>1</v>
      </c>
      <c r="G56" s="184">
        <f>IF(OR('Contatos - P.200'!K58="Ótimo",'Contatos - P.200'!K58="Regular"),1," ")</f>
        <v>1</v>
      </c>
      <c r="H56" s="184" t="str">
        <f>IF('Contatos - P.200'!M58="Sim",1," ")</f>
        <v xml:space="preserve"> </v>
      </c>
      <c r="I56" s="47">
        <f t="shared" si="0"/>
        <v>2</v>
      </c>
      <c r="J56" s="47">
        <f t="shared" si="1"/>
        <v>2</v>
      </c>
    </row>
    <row r="57" spans="4:10" x14ac:dyDescent="0.3">
      <c r="D57" s="2"/>
      <c r="E57" s="2"/>
      <c r="F57" s="184" t="str">
        <f>IF('Contatos - P.200'!I59="Sim",1," ")</f>
        <v xml:space="preserve"> </v>
      </c>
      <c r="G57" s="184" t="str">
        <f>IF(OR('Contatos - P.200'!K59="Ótimo",'Contatos - P.200'!K59="Regular"),1," ")</f>
        <v xml:space="preserve"> </v>
      </c>
      <c r="H57" s="184">
        <f>IF('Contatos - P.200'!M59="Sim",1," ")</f>
        <v>1</v>
      </c>
      <c r="I57" s="47">
        <f t="shared" si="0"/>
        <v>1</v>
      </c>
      <c r="J57" s="47">
        <f t="shared" si="1"/>
        <v>0</v>
      </c>
    </row>
    <row r="58" spans="4:10" x14ac:dyDescent="0.3">
      <c r="D58" s="2"/>
      <c r="E58" s="2"/>
      <c r="F58" s="184" t="str">
        <f>IF('Contatos - P.200'!I60="Sim",1," ")</f>
        <v xml:space="preserve"> </v>
      </c>
      <c r="G58" s="184" t="str">
        <f>IF(OR('Contatos - P.200'!K60="Ótimo",'Contatos - P.200'!K60="Regular"),1," ")</f>
        <v xml:space="preserve"> </v>
      </c>
      <c r="H58" s="184" t="str">
        <f>IF('Contatos - P.200'!M60="Sim",1," ")</f>
        <v xml:space="preserve"> </v>
      </c>
      <c r="I58" s="47">
        <f t="shared" si="0"/>
        <v>0</v>
      </c>
      <c r="J58" s="47">
        <f t="shared" si="1"/>
        <v>0</v>
      </c>
    </row>
    <row r="59" spans="4:10" x14ac:dyDescent="0.3">
      <c r="D59" s="2"/>
      <c r="E59" s="2"/>
      <c r="F59" s="184" t="str">
        <f>IF('Contatos - P.200'!I61="Sim",1," ")</f>
        <v xml:space="preserve"> </v>
      </c>
      <c r="G59" s="184">
        <f>IF(OR('Contatos - P.200'!K61="Ótimo",'Contatos - P.200'!K61="Regular"),1," ")</f>
        <v>1</v>
      </c>
      <c r="H59" s="184">
        <f>IF('Contatos - P.200'!M61="Sim",1," ")</f>
        <v>1</v>
      </c>
      <c r="I59" s="47">
        <f t="shared" si="0"/>
        <v>2</v>
      </c>
      <c r="J59" s="47">
        <f t="shared" si="1"/>
        <v>1</v>
      </c>
    </row>
    <row r="60" spans="4:10" x14ac:dyDescent="0.3">
      <c r="D60" s="2"/>
      <c r="E60" s="2"/>
      <c r="F60" s="184">
        <f>IF('Contatos - P.200'!I62="Sim",1," ")</f>
        <v>1</v>
      </c>
      <c r="G60" s="184">
        <f>IF(OR('Contatos - P.200'!K62="Ótimo",'Contatos - P.200'!K62="Regular"),1," ")</f>
        <v>1</v>
      </c>
      <c r="H60" s="184" t="str">
        <f>IF('Contatos - P.200'!M62="Sim",1," ")</f>
        <v xml:space="preserve"> </v>
      </c>
      <c r="I60" s="47">
        <f t="shared" si="0"/>
        <v>2</v>
      </c>
      <c r="J60" s="47">
        <f t="shared" si="1"/>
        <v>2</v>
      </c>
    </row>
    <row r="61" spans="4:10" x14ac:dyDescent="0.3">
      <c r="D61" s="2"/>
      <c r="E61" s="2"/>
      <c r="F61" s="184">
        <f>IF('Contatos - P.200'!I63="Sim",1," ")</f>
        <v>1</v>
      </c>
      <c r="G61" s="184">
        <f>IF(OR('Contatos - P.200'!K63="Ótimo",'Contatos - P.200'!K63="Regular"),1," ")</f>
        <v>1</v>
      </c>
      <c r="H61" s="184">
        <f>IF('Contatos - P.200'!M63="Sim",1," ")</f>
        <v>1</v>
      </c>
      <c r="I61" s="47">
        <f t="shared" si="0"/>
        <v>3</v>
      </c>
      <c r="J61" s="47">
        <f t="shared" si="1"/>
        <v>2</v>
      </c>
    </row>
    <row r="62" spans="4:10" x14ac:dyDescent="0.3">
      <c r="D62" s="2"/>
      <c r="E62" s="2"/>
      <c r="F62" s="184" t="str">
        <f>IF('Contatos - P.200'!I64="Sim",1," ")</f>
        <v xml:space="preserve"> </v>
      </c>
      <c r="G62" s="184" t="str">
        <f>IF(OR('Contatos - P.200'!K64="Ótimo",'Contatos - P.200'!K64="Regular"),1," ")</f>
        <v xml:space="preserve"> </v>
      </c>
      <c r="H62" s="184" t="str">
        <f>IF('Contatos - P.200'!M64="Sim",1," ")</f>
        <v xml:space="preserve"> </v>
      </c>
      <c r="I62" s="47">
        <f t="shared" si="0"/>
        <v>0</v>
      </c>
      <c r="J62" s="47">
        <f t="shared" si="1"/>
        <v>0</v>
      </c>
    </row>
    <row r="63" spans="4:10" x14ac:dyDescent="0.3">
      <c r="D63" s="2"/>
      <c r="E63" s="2"/>
      <c r="F63" s="184">
        <f>IF('Contatos - P.200'!I65="Sim",1," ")</f>
        <v>1</v>
      </c>
      <c r="G63" s="184">
        <f>IF(OR('Contatos - P.200'!K65="Ótimo",'Contatos - P.200'!K65="Regular"),1," ")</f>
        <v>1</v>
      </c>
      <c r="H63" s="184">
        <f>IF('Contatos - P.200'!M65="Sim",1," ")</f>
        <v>1</v>
      </c>
      <c r="I63" s="47">
        <f t="shared" si="0"/>
        <v>3</v>
      </c>
      <c r="J63" s="47">
        <f t="shared" si="1"/>
        <v>2</v>
      </c>
    </row>
    <row r="64" spans="4:10" x14ac:dyDescent="0.3">
      <c r="D64" s="2"/>
      <c r="E64" s="2"/>
      <c r="F64" s="184">
        <f>IF('Contatos - P.200'!I66="Sim",1," ")</f>
        <v>1</v>
      </c>
      <c r="G64" s="184">
        <f>IF(OR('Contatos - P.200'!K66="Ótimo",'Contatos - P.200'!K66="Regular"),1," ")</f>
        <v>1</v>
      </c>
      <c r="H64" s="184" t="str">
        <f>IF('Contatos - P.200'!M66="Sim",1," ")</f>
        <v xml:space="preserve"> </v>
      </c>
      <c r="I64" s="47">
        <f t="shared" si="0"/>
        <v>2</v>
      </c>
      <c r="J64" s="47">
        <f t="shared" si="1"/>
        <v>2</v>
      </c>
    </row>
    <row r="65" spans="4:10" x14ac:dyDescent="0.3">
      <c r="D65" s="2"/>
      <c r="E65" s="2"/>
      <c r="F65" s="184">
        <f>IF('Contatos - P.200'!I67="Sim",1," ")</f>
        <v>1</v>
      </c>
      <c r="G65" s="184">
        <f>IF(OR('Contatos - P.200'!K67="Ótimo",'Contatos - P.200'!K67="Regular"),1," ")</f>
        <v>1</v>
      </c>
      <c r="H65" s="184">
        <f>IF('Contatos - P.200'!M67="Sim",1," ")</f>
        <v>1</v>
      </c>
      <c r="I65" s="47">
        <f t="shared" si="0"/>
        <v>3</v>
      </c>
      <c r="J65" s="47">
        <f t="shared" si="1"/>
        <v>2</v>
      </c>
    </row>
    <row r="66" spans="4:10" x14ac:dyDescent="0.3">
      <c r="D66" s="2"/>
      <c r="E66" s="2"/>
      <c r="F66" s="184" t="str">
        <f>IF('Contatos - P.200'!I68="Sim",1," ")</f>
        <v xml:space="preserve"> </v>
      </c>
      <c r="G66" s="184" t="str">
        <f>IF(OR('Contatos - P.200'!K68="Ótimo",'Contatos - P.200'!K68="Regular"),1," ")</f>
        <v xml:space="preserve"> </v>
      </c>
      <c r="H66" s="184" t="str">
        <f>IF('Contatos - P.200'!M68="Sim",1," ")</f>
        <v xml:space="preserve"> </v>
      </c>
      <c r="I66" s="47">
        <f t="shared" si="0"/>
        <v>0</v>
      </c>
      <c r="J66" s="47">
        <f t="shared" si="1"/>
        <v>0</v>
      </c>
    </row>
    <row r="67" spans="4:10" x14ac:dyDescent="0.3">
      <c r="D67" s="2"/>
      <c r="E67" s="2"/>
      <c r="F67" s="184" t="str">
        <f>IF('Contatos - P.200'!I69="Sim",1," ")</f>
        <v xml:space="preserve"> </v>
      </c>
      <c r="G67" s="184" t="str">
        <f>IF(OR('Contatos - P.200'!K69="Ótimo",'Contatos - P.200'!K69="Regular"),1," ")</f>
        <v xml:space="preserve"> </v>
      </c>
      <c r="H67" s="184">
        <f>IF('Contatos - P.200'!M69="Sim",1," ")</f>
        <v>1</v>
      </c>
      <c r="I67" s="47">
        <f t="shared" si="0"/>
        <v>1</v>
      </c>
      <c r="J67" s="47">
        <f t="shared" si="1"/>
        <v>0</v>
      </c>
    </row>
    <row r="68" spans="4:10" x14ac:dyDescent="0.3">
      <c r="D68" s="2"/>
      <c r="E68" s="2"/>
      <c r="F68" s="184" t="str">
        <f>IF('Contatos - P.200'!I70="Sim",1," ")</f>
        <v xml:space="preserve"> </v>
      </c>
      <c r="G68" s="184">
        <f>IF(OR('Contatos - P.200'!K70="Ótimo",'Contatos - P.200'!K70="Regular"),1," ")</f>
        <v>1</v>
      </c>
      <c r="H68" s="184" t="str">
        <f>IF('Contatos - P.200'!M70="Sim",1," ")</f>
        <v xml:space="preserve"> </v>
      </c>
      <c r="I68" s="47">
        <f t="shared" si="0"/>
        <v>1</v>
      </c>
      <c r="J68" s="47">
        <f t="shared" si="1"/>
        <v>1</v>
      </c>
    </row>
    <row r="69" spans="4:10" x14ac:dyDescent="0.3">
      <c r="D69" s="2"/>
      <c r="E69" s="2"/>
      <c r="F69" s="184">
        <f>IF('Contatos - P.200'!I71="Sim",1," ")</f>
        <v>1</v>
      </c>
      <c r="G69" s="184">
        <f>IF(OR('Contatos - P.200'!K71="Ótimo",'Contatos - P.200'!K71="Regular"),1," ")</f>
        <v>1</v>
      </c>
      <c r="H69" s="184">
        <f>IF('Contatos - P.200'!M71="Sim",1," ")</f>
        <v>1</v>
      </c>
      <c r="I69" s="47">
        <f t="shared" ref="I69:I132" si="2">SUM(F69:H69)</f>
        <v>3</v>
      </c>
      <c r="J69" s="47">
        <f t="shared" si="1"/>
        <v>2</v>
      </c>
    </row>
    <row r="70" spans="4:10" x14ac:dyDescent="0.3">
      <c r="D70" s="2"/>
      <c r="E70" s="2"/>
      <c r="F70" s="184" t="str">
        <f>IF('Contatos - P.200'!I72="Sim",1," ")</f>
        <v xml:space="preserve"> </v>
      </c>
      <c r="G70" s="184">
        <f>IF(OR('Contatos - P.200'!K72="Ótimo",'Contatos - P.200'!K72="Regular"),1," ")</f>
        <v>1</v>
      </c>
      <c r="H70" s="184" t="str">
        <f>IF('Contatos - P.200'!M72="Sim",1," ")</f>
        <v xml:space="preserve"> </v>
      </c>
      <c r="I70" s="47">
        <f t="shared" si="2"/>
        <v>1</v>
      </c>
      <c r="J70" s="47">
        <f t="shared" ref="J70:J133" si="3">SUM(F70:G70)</f>
        <v>1</v>
      </c>
    </row>
    <row r="71" spans="4:10" x14ac:dyDescent="0.3">
      <c r="D71" s="2"/>
      <c r="E71" s="2"/>
      <c r="F71" s="184">
        <f>IF('Contatos - P.200'!I73="Sim",1," ")</f>
        <v>1</v>
      </c>
      <c r="G71" s="184" t="str">
        <f>IF(OR('Contatos - P.200'!K73="Ótimo",'Contatos - P.200'!K73="Regular"),1," ")</f>
        <v xml:space="preserve"> </v>
      </c>
      <c r="H71" s="184">
        <f>IF('Contatos - P.200'!M73="Sim",1," ")</f>
        <v>1</v>
      </c>
      <c r="I71" s="47">
        <f t="shared" si="2"/>
        <v>2</v>
      </c>
      <c r="J71" s="47">
        <f t="shared" si="3"/>
        <v>1</v>
      </c>
    </row>
    <row r="72" spans="4:10" x14ac:dyDescent="0.3">
      <c r="D72" s="2"/>
      <c r="E72" s="2"/>
      <c r="F72" s="184">
        <f>IF('Contatos - P.200'!I74="Sim",1," ")</f>
        <v>1</v>
      </c>
      <c r="G72" s="184">
        <f>IF(OR('Contatos - P.200'!K74="Ótimo",'Contatos - P.200'!K74="Regular"),1," ")</f>
        <v>1</v>
      </c>
      <c r="H72" s="184" t="str">
        <f>IF('Contatos - P.200'!M74="Sim",1," ")</f>
        <v xml:space="preserve"> </v>
      </c>
      <c r="I72" s="47">
        <f t="shared" si="2"/>
        <v>2</v>
      </c>
      <c r="J72" s="47">
        <f t="shared" si="3"/>
        <v>2</v>
      </c>
    </row>
    <row r="73" spans="4:10" x14ac:dyDescent="0.3">
      <c r="D73" s="2"/>
      <c r="E73" s="2"/>
      <c r="F73" s="184">
        <f>IF('Contatos - P.200'!I75="Sim",1," ")</f>
        <v>1</v>
      </c>
      <c r="G73" s="184">
        <f>IF(OR('Contatos - P.200'!K75="Ótimo",'Contatos - P.200'!K75="Regular"),1," ")</f>
        <v>1</v>
      </c>
      <c r="H73" s="184">
        <f>IF('Contatos - P.200'!M75="Sim",1," ")</f>
        <v>1</v>
      </c>
      <c r="I73" s="47">
        <f t="shared" si="2"/>
        <v>3</v>
      </c>
      <c r="J73" s="47">
        <f t="shared" si="3"/>
        <v>2</v>
      </c>
    </row>
    <row r="74" spans="4:10" x14ac:dyDescent="0.3">
      <c r="D74" s="2"/>
      <c r="E74" s="2"/>
      <c r="F74" s="184" t="str">
        <f>IF('Contatos - P.200'!I76="Sim",1," ")</f>
        <v xml:space="preserve"> </v>
      </c>
      <c r="G74" s="184">
        <f>IF(OR('Contatos - P.200'!K76="Ótimo",'Contatos - P.200'!K76="Regular"),1," ")</f>
        <v>1</v>
      </c>
      <c r="H74" s="184" t="str">
        <f>IF('Contatos - P.200'!M76="Sim",1," ")</f>
        <v xml:space="preserve"> </v>
      </c>
      <c r="I74" s="47">
        <f t="shared" si="2"/>
        <v>1</v>
      </c>
      <c r="J74" s="47">
        <f t="shared" si="3"/>
        <v>1</v>
      </c>
    </row>
    <row r="75" spans="4:10" x14ac:dyDescent="0.3">
      <c r="D75" s="2"/>
      <c r="E75" s="2"/>
      <c r="F75" s="184" t="str">
        <f>IF('Contatos - P.200'!I77="Sim",1," ")</f>
        <v xml:space="preserve"> </v>
      </c>
      <c r="G75" s="184" t="str">
        <f>IF(OR('Contatos - P.200'!K77="Ótimo",'Contatos - P.200'!K77="Regular"),1," ")</f>
        <v xml:space="preserve"> </v>
      </c>
      <c r="H75" s="184">
        <f>IF('Contatos - P.200'!M77="Sim",1," ")</f>
        <v>1</v>
      </c>
      <c r="I75" s="47">
        <f t="shared" si="2"/>
        <v>1</v>
      </c>
      <c r="J75" s="47">
        <f t="shared" si="3"/>
        <v>0</v>
      </c>
    </row>
    <row r="76" spans="4:10" x14ac:dyDescent="0.3">
      <c r="D76" s="2"/>
      <c r="E76" s="2"/>
      <c r="F76" s="184" t="str">
        <f>IF('Contatos - P.200'!I78="Sim",1," ")</f>
        <v xml:space="preserve"> </v>
      </c>
      <c r="G76" s="184" t="str">
        <f>IF(OR('Contatos - P.200'!K78="Ótimo",'Contatos - P.200'!K78="Regular"),1," ")</f>
        <v xml:space="preserve"> </v>
      </c>
      <c r="H76" s="184" t="str">
        <f>IF('Contatos - P.200'!M78="Sim",1," ")</f>
        <v xml:space="preserve"> </v>
      </c>
      <c r="I76" s="47">
        <f t="shared" si="2"/>
        <v>0</v>
      </c>
      <c r="J76" s="47">
        <f t="shared" si="3"/>
        <v>0</v>
      </c>
    </row>
    <row r="77" spans="4:10" x14ac:dyDescent="0.3">
      <c r="D77" s="2"/>
      <c r="E77" s="2"/>
      <c r="F77" s="184">
        <f>IF('Contatos - P.200'!I79="Sim",1," ")</f>
        <v>1</v>
      </c>
      <c r="G77" s="184">
        <f>IF(OR('Contatos - P.200'!K79="Ótimo",'Contatos - P.200'!K79="Regular"),1," ")</f>
        <v>1</v>
      </c>
      <c r="H77" s="184">
        <f>IF('Contatos - P.200'!M79="Sim",1," ")</f>
        <v>1</v>
      </c>
      <c r="I77" s="47">
        <f t="shared" si="2"/>
        <v>3</v>
      </c>
      <c r="J77" s="47">
        <f t="shared" si="3"/>
        <v>2</v>
      </c>
    </row>
    <row r="78" spans="4:10" x14ac:dyDescent="0.3">
      <c r="D78" s="2"/>
      <c r="E78" s="2"/>
      <c r="F78" s="184">
        <f>IF('Contatos - P.200'!I80="Sim",1," ")</f>
        <v>1</v>
      </c>
      <c r="G78" s="184">
        <f>IF(OR('Contatos - P.200'!K80="Ótimo",'Contatos - P.200'!K80="Regular"),1," ")</f>
        <v>1</v>
      </c>
      <c r="H78" s="184" t="str">
        <f>IF('Contatos - P.200'!M80="Sim",1," ")</f>
        <v xml:space="preserve"> </v>
      </c>
      <c r="I78" s="47">
        <f t="shared" si="2"/>
        <v>2</v>
      </c>
      <c r="J78" s="47">
        <f t="shared" si="3"/>
        <v>2</v>
      </c>
    </row>
    <row r="79" spans="4:10" x14ac:dyDescent="0.3">
      <c r="D79" s="2"/>
      <c r="E79" s="2"/>
      <c r="F79" s="184" t="str">
        <f>IF('Contatos - P.200'!I81="Sim",1," ")</f>
        <v xml:space="preserve"> </v>
      </c>
      <c r="G79" s="184">
        <f>IF(OR('Contatos - P.200'!K81="Ótimo",'Contatos - P.200'!K81="Regular"),1," ")</f>
        <v>1</v>
      </c>
      <c r="H79" s="184">
        <f>IF('Contatos - P.200'!M81="Sim",1," ")</f>
        <v>1</v>
      </c>
      <c r="I79" s="47">
        <f t="shared" si="2"/>
        <v>2</v>
      </c>
      <c r="J79" s="47">
        <f t="shared" si="3"/>
        <v>1</v>
      </c>
    </row>
    <row r="80" spans="4:10" x14ac:dyDescent="0.3">
      <c r="D80" s="2"/>
      <c r="E80" s="2"/>
      <c r="F80" s="184">
        <f>IF('Contatos - P.200'!I82="Sim",1," ")</f>
        <v>1</v>
      </c>
      <c r="G80" s="184" t="str">
        <f>IF(OR('Contatos - P.200'!K82="Ótimo",'Contatos - P.200'!K82="Regular"),1," ")</f>
        <v xml:space="preserve"> </v>
      </c>
      <c r="H80" s="184" t="str">
        <f>IF('Contatos - P.200'!M82="Sim",1," ")</f>
        <v xml:space="preserve"> </v>
      </c>
      <c r="I80" s="47">
        <f t="shared" si="2"/>
        <v>1</v>
      </c>
      <c r="J80" s="47">
        <f t="shared" si="3"/>
        <v>1</v>
      </c>
    </row>
    <row r="81" spans="4:10" x14ac:dyDescent="0.3">
      <c r="D81" s="2"/>
      <c r="E81" s="2"/>
      <c r="F81" s="184">
        <f>IF('Contatos - P.200'!I83="Sim",1," ")</f>
        <v>1</v>
      </c>
      <c r="G81" s="184">
        <f>IF(OR('Contatos - P.200'!K83="Ótimo",'Contatos - P.200'!K83="Regular"),1," ")</f>
        <v>1</v>
      </c>
      <c r="H81" s="184">
        <f>IF('Contatos - P.200'!M83="Sim",1," ")</f>
        <v>1</v>
      </c>
      <c r="I81" s="47">
        <f t="shared" si="2"/>
        <v>3</v>
      </c>
      <c r="J81" s="47">
        <f t="shared" si="3"/>
        <v>2</v>
      </c>
    </row>
    <row r="82" spans="4:10" x14ac:dyDescent="0.3">
      <c r="D82" s="2"/>
      <c r="E82" s="2"/>
      <c r="F82" s="184">
        <f>IF('Contatos - P.200'!I84="Sim",1," ")</f>
        <v>1</v>
      </c>
      <c r="G82" s="184">
        <f>IF(OR('Contatos - P.200'!K84="Ótimo",'Contatos - P.200'!K84="Regular"),1," ")</f>
        <v>1</v>
      </c>
      <c r="H82" s="184" t="str">
        <f>IF('Contatos - P.200'!M84="Sim",1," ")</f>
        <v xml:space="preserve"> </v>
      </c>
      <c r="I82" s="47">
        <f t="shared" si="2"/>
        <v>2</v>
      </c>
      <c r="J82" s="47">
        <f t="shared" si="3"/>
        <v>2</v>
      </c>
    </row>
    <row r="83" spans="4:10" x14ac:dyDescent="0.3">
      <c r="D83" s="2"/>
      <c r="E83" s="2"/>
      <c r="F83" s="184" t="str">
        <f>IF('Contatos - P.200'!I85="Sim",1," ")</f>
        <v xml:space="preserve"> </v>
      </c>
      <c r="G83" s="184">
        <f>IF(OR('Contatos - P.200'!K85="Ótimo",'Contatos - P.200'!K85="Regular"),1," ")</f>
        <v>1</v>
      </c>
      <c r="H83" s="184">
        <f>IF('Contatos - P.200'!M85="Sim",1," ")</f>
        <v>1</v>
      </c>
      <c r="I83" s="47">
        <f t="shared" si="2"/>
        <v>2</v>
      </c>
      <c r="J83" s="47">
        <f t="shared" si="3"/>
        <v>1</v>
      </c>
    </row>
    <row r="84" spans="4:10" x14ac:dyDescent="0.3">
      <c r="D84" s="2"/>
      <c r="E84" s="2"/>
      <c r="F84" s="184" t="str">
        <f>IF('Contatos - P.200'!I86="Sim",1," ")</f>
        <v xml:space="preserve"> </v>
      </c>
      <c r="G84" s="184" t="str">
        <f>IF(OR('Contatos - P.200'!K86="Ótimo",'Contatos - P.200'!K86="Regular"),1," ")</f>
        <v xml:space="preserve"> </v>
      </c>
      <c r="H84" s="184" t="str">
        <f>IF('Contatos - P.200'!M86="Sim",1," ")</f>
        <v xml:space="preserve"> </v>
      </c>
      <c r="I84" s="47">
        <f t="shared" si="2"/>
        <v>0</v>
      </c>
      <c r="J84" s="47">
        <f t="shared" si="3"/>
        <v>0</v>
      </c>
    </row>
    <row r="85" spans="4:10" x14ac:dyDescent="0.3">
      <c r="D85" s="2"/>
      <c r="E85" s="2"/>
      <c r="F85" s="184" t="str">
        <f>IF('Contatos - P.200'!I87="Sim",1," ")</f>
        <v xml:space="preserve"> </v>
      </c>
      <c r="G85" s="184" t="str">
        <f>IF(OR('Contatos - P.200'!K87="Ótimo",'Contatos - P.200'!K87="Regular"),1," ")</f>
        <v xml:space="preserve"> </v>
      </c>
      <c r="H85" s="184">
        <f>IF('Contatos - P.200'!M87="Sim",1," ")</f>
        <v>1</v>
      </c>
      <c r="I85" s="47">
        <f t="shared" si="2"/>
        <v>1</v>
      </c>
      <c r="J85" s="47">
        <f t="shared" si="3"/>
        <v>0</v>
      </c>
    </row>
    <row r="86" spans="4:10" x14ac:dyDescent="0.3">
      <c r="D86" s="2"/>
      <c r="E86" s="2"/>
      <c r="F86" s="184">
        <f>IF('Contatos - P.200'!I88="Sim",1," ")</f>
        <v>1</v>
      </c>
      <c r="G86" s="184">
        <f>IF(OR('Contatos - P.200'!K88="Ótimo",'Contatos - P.200'!K88="Regular"),1," ")</f>
        <v>1</v>
      </c>
      <c r="H86" s="184" t="str">
        <f>IF('Contatos - P.200'!M88="Sim",1," ")</f>
        <v xml:space="preserve"> </v>
      </c>
      <c r="I86" s="47">
        <f t="shared" si="2"/>
        <v>2</v>
      </c>
      <c r="J86" s="47">
        <f t="shared" si="3"/>
        <v>2</v>
      </c>
    </row>
    <row r="87" spans="4:10" x14ac:dyDescent="0.3">
      <c r="D87" s="2"/>
      <c r="E87" s="2"/>
      <c r="F87" s="184">
        <f>IF('Contatos - P.200'!I89="Sim",1," ")</f>
        <v>1</v>
      </c>
      <c r="G87" s="184">
        <f>IF(OR('Contatos - P.200'!K89="Ótimo",'Contatos - P.200'!K89="Regular"),1," ")</f>
        <v>1</v>
      </c>
      <c r="H87" s="184">
        <f>IF('Contatos - P.200'!M89="Sim",1," ")</f>
        <v>1</v>
      </c>
      <c r="I87" s="47">
        <f t="shared" si="2"/>
        <v>3</v>
      </c>
      <c r="J87" s="47">
        <f t="shared" si="3"/>
        <v>2</v>
      </c>
    </row>
    <row r="88" spans="4:10" x14ac:dyDescent="0.3">
      <c r="D88" s="2"/>
      <c r="E88" s="2"/>
      <c r="F88" s="184" t="str">
        <f>IF('Contatos - P.200'!I90="Sim",1," ")</f>
        <v xml:space="preserve"> </v>
      </c>
      <c r="G88" s="184">
        <f>IF(OR('Contatos - P.200'!K90="Ótimo",'Contatos - P.200'!K90="Regular"),1," ")</f>
        <v>1</v>
      </c>
      <c r="H88" s="184" t="str">
        <f>IF('Contatos - P.200'!M90="Sim",1," ")</f>
        <v xml:space="preserve"> </v>
      </c>
      <c r="I88" s="47">
        <f t="shared" si="2"/>
        <v>1</v>
      </c>
      <c r="J88" s="47">
        <f t="shared" si="3"/>
        <v>1</v>
      </c>
    </row>
    <row r="89" spans="4:10" x14ac:dyDescent="0.3">
      <c r="D89" s="2"/>
      <c r="E89" s="2"/>
      <c r="F89" s="184">
        <f>IF('Contatos - P.200'!I91="Sim",1," ")</f>
        <v>1</v>
      </c>
      <c r="G89" s="184" t="str">
        <f>IF(OR('Contatos - P.200'!K91="Ótimo",'Contatos - P.200'!K91="Regular"),1," ")</f>
        <v xml:space="preserve"> </v>
      </c>
      <c r="H89" s="184">
        <f>IF('Contatos - P.200'!M91="Sim",1," ")</f>
        <v>1</v>
      </c>
      <c r="I89" s="47">
        <f t="shared" si="2"/>
        <v>2</v>
      </c>
      <c r="J89" s="47">
        <f t="shared" si="3"/>
        <v>1</v>
      </c>
    </row>
    <row r="90" spans="4:10" x14ac:dyDescent="0.3">
      <c r="D90" s="2"/>
      <c r="E90" s="2"/>
      <c r="F90" s="184">
        <f>IF('Contatos - P.200'!I92="Sim",1," ")</f>
        <v>1</v>
      </c>
      <c r="G90" s="184">
        <f>IF(OR('Contatos - P.200'!K92="Ótimo",'Contatos - P.200'!K92="Regular"),1," ")</f>
        <v>1</v>
      </c>
      <c r="H90" s="184" t="str">
        <f>IF('Contatos - P.200'!M92="Sim",1," ")</f>
        <v xml:space="preserve"> </v>
      </c>
      <c r="I90" s="47">
        <f t="shared" si="2"/>
        <v>2</v>
      </c>
      <c r="J90" s="47">
        <f t="shared" si="3"/>
        <v>2</v>
      </c>
    </row>
    <row r="91" spans="4:10" x14ac:dyDescent="0.3">
      <c r="D91" s="2"/>
      <c r="E91" s="2"/>
      <c r="F91" s="184">
        <f>IF('Contatos - P.200'!I93="Sim",1," ")</f>
        <v>1</v>
      </c>
      <c r="G91" s="184">
        <f>IF(OR('Contatos - P.200'!K93="Ótimo",'Contatos - P.200'!K93="Regular"),1," ")</f>
        <v>1</v>
      </c>
      <c r="H91" s="184">
        <f>IF('Contatos - P.200'!M93="Sim",1," ")</f>
        <v>1</v>
      </c>
      <c r="I91" s="47">
        <f t="shared" si="2"/>
        <v>3</v>
      </c>
      <c r="J91" s="47">
        <f t="shared" si="3"/>
        <v>2</v>
      </c>
    </row>
    <row r="92" spans="4:10" x14ac:dyDescent="0.3">
      <c r="D92" s="2"/>
      <c r="E92" s="2"/>
      <c r="F92" s="184" t="str">
        <f>IF('Contatos - P.200'!I94="Sim",1," ")</f>
        <v xml:space="preserve"> </v>
      </c>
      <c r="G92" s="184">
        <f>IF(OR('Contatos - P.200'!K94="Ótimo",'Contatos - P.200'!K94="Regular"),1," ")</f>
        <v>1</v>
      </c>
      <c r="H92" s="184" t="str">
        <f>IF('Contatos - P.200'!M94="Sim",1," ")</f>
        <v xml:space="preserve"> </v>
      </c>
      <c r="I92" s="47">
        <f t="shared" si="2"/>
        <v>1</v>
      </c>
      <c r="J92" s="47">
        <f t="shared" si="3"/>
        <v>1</v>
      </c>
    </row>
    <row r="93" spans="4:10" x14ac:dyDescent="0.3">
      <c r="D93" s="2"/>
      <c r="E93" s="2"/>
      <c r="F93" s="184" t="str">
        <f>IF('Contatos - P.200'!I95="Sim",1," ")</f>
        <v xml:space="preserve"> </v>
      </c>
      <c r="G93" s="184" t="str">
        <f>IF(OR('Contatos - P.200'!K95="Ótimo",'Contatos - P.200'!K95="Regular"),1," ")</f>
        <v xml:space="preserve"> </v>
      </c>
      <c r="H93" s="184">
        <f>IF('Contatos - P.200'!M95="Sim",1," ")</f>
        <v>1</v>
      </c>
      <c r="I93" s="47">
        <f t="shared" si="2"/>
        <v>1</v>
      </c>
      <c r="J93" s="47">
        <f t="shared" si="3"/>
        <v>0</v>
      </c>
    </row>
    <row r="94" spans="4:10" x14ac:dyDescent="0.3">
      <c r="D94" s="2"/>
      <c r="E94" s="2"/>
      <c r="F94" s="184" t="str">
        <f>IF('Contatos - P.200'!I96="Sim",1," ")</f>
        <v xml:space="preserve"> </v>
      </c>
      <c r="G94" s="184" t="str">
        <f>IF(OR('Contatos - P.200'!K96="Ótimo",'Contatos - P.200'!K96="Regular"),1," ")</f>
        <v xml:space="preserve"> </v>
      </c>
      <c r="H94" s="184" t="str">
        <f>IF('Contatos - P.200'!M96="Sim",1," ")</f>
        <v xml:space="preserve"> </v>
      </c>
      <c r="I94" s="47">
        <f t="shared" si="2"/>
        <v>0</v>
      </c>
      <c r="J94" s="47">
        <f t="shared" si="3"/>
        <v>0</v>
      </c>
    </row>
    <row r="95" spans="4:10" x14ac:dyDescent="0.3">
      <c r="D95" s="2"/>
      <c r="E95" s="2"/>
      <c r="F95" s="184">
        <f>IF('Contatos - P.200'!I97="Sim",1," ")</f>
        <v>1</v>
      </c>
      <c r="G95" s="184">
        <f>IF(OR('Contatos - P.200'!K97="Ótimo",'Contatos - P.200'!K97="Regular"),1," ")</f>
        <v>1</v>
      </c>
      <c r="H95" s="184">
        <f>IF('Contatos - P.200'!M97="Sim",1," ")</f>
        <v>1</v>
      </c>
      <c r="I95" s="47">
        <f t="shared" si="2"/>
        <v>3</v>
      </c>
      <c r="J95" s="47">
        <f t="shared" si="3"/>
        <v>2</v>
      </c>
    </row>
    <row r="96" spans="4:10" x14ac:dyDescent="0.3">
      <c r="D96" s="2"/>
      <c r="E96" s="2"/>
      <c r="F96" s="184">
        <f>IF('Contatos - P.200'!I98="Sim",1," ")</f>
        <v>1</v>
      </c>
      <c r="G96" s="184">
        <f>IF(OR('Contatos - P.200'!K98="Ótimo",'Contatos - P.200'!K98="Regular"),1," ")</f>
        <v>1</v>
      </c>
      <c r="H96" s="184" t="str">
        <f>IF('Contatos - P.200'!M98="Sim",1," ")</f>
        <v xml:space="preserve"> </v>
      </c>
      <c r="I96" s="47">
        <f t="shared" si="2"/>
        <v>2</v>
      </c>
      <c r="J96" s="47">
        <f t="shared" si="3"/>
        <v>2</v>
      </c>
    </row>
    <row r="97" spans="4:10" x14ac:dyDescent="0.3">
      <c r="D97" s="2"/>
      <c r="E97" s="2"/>
      <c r="F97" s="184" t="str">
        <f>IF('Contatos - P.200'!I99="Sim",1," ")</f>
        <v xml:space="preserve"> </v>
      </c>
      <c r="G97" s="184">
        <f>IF(OR('Contatos - P.200'!K99="Ótimo",'Contatos - P.200'!K99="Regular"),1," ")</f>
        <v>1</v>
      </c>
      <c r="H97" s="184">
        <f>IF('Contatos - P.200'!M99="Sim",1," ")</f>
        <v>1</v>
      </c>
      <c r="I97" s="47">
        <f t="shared" si="2"/>
        <v>2</v>
      </c>
      <c r="J97" s="47">
        <f t="shared" si="3"/>
        <v>1</v>
      </c>
    </row>
    <row r="98" spans="4:10" x14ac:dyDescent="0.3">
      <c r="D98" s="2"/>
      <c r="E98" s="2"/>
      <c r="F98" s="184">
        <f>IF('Contatos - P.200'!I100="Sim",1," ")</f>
        <v>1</v>
      </c>
      <c r="G98" s="184" t="str">
        <f>IF(OR('Contatos - P.200'!K100="Ótimo",'Contatos - P.200'!K100="Regular"),1," ")</f>
        <v xml:space="preserve"> </v>
      </c>
      <c r="H98" s="184" t="str">
        <f>IF('Contatos - P.200'!M100="Sim",1," ")</f>
        <v xml:space="preserve"> </v>
      </c>
      <c r="I98" s="47">
        <f t="shared" si="2"/>
        <v>1</v>
      </c>
      <c r="J98" s="47">
        <f t="shared" si="3"/>
        <v>1</v>
      </c>
    </row>
    <row r="99" spans="4:10" x14ac:dyDescent="0.3">
      <c r="D99" s="2"/>
      <c r="E99" s="2"/>
      <c r="F99" s="184">
        <f>IF('Contatos - P.200'!I101="Sim",1," ")</f>
        <v>1</v>
      </c>
      <c r="G99" s="184">
        <f>IF(OR('Contatos - P.200'!K101="Ótimo",'Contatos - P.200'!K101="Regular"),1," ")</f>
        <v>1</v>
      </c>
      <c r="H99" s="184">
        <f>IF('Contatos - P.200'!M101="Sim",1," ")</f>
        <v>1</v>
      </c>
      <c r="I99" s="47">
        <f t="shared" si="2"/>
        <v>3</v>
      </c>
      <c r="J99" s="47">
        <f t="shared" si="3"/>
        <v>2</v>
      </c>
    </row>
    <row r="100" spans="4:10" x14ac:dyDescent="0.3">
      <c r="D100" s="2"/>
      <c r="E100" s="2"/>
      <c r="F100" s="184">
        <f>IF('Contatos - P.200'!I102="Sim",1," ")</f>
        <v>1</v>
      </c>
      <c r="G100" s="184">
        <f>IF(OR('Contatos - P.200'!K102="Ótimo",'Contatos - P.200'!K102="Regular"),1," ")</f>
        <v>1</v>
      </c>
      <c r="H100" s="184" t="str">
        <f>IF('Contatos - P.200'!M102="Sim",1," ")</f>
        <v xml:space="preserve"> </v>
      </c>
      <c r="I100" s="47">
        <f t="shared" si="2"/>
        <v>2</v>
      </c>
      <c r="J100" s="47">
        <f t="shared" si="3"/>
        <v>2</v>
      </c>
    </row>
    <row r="101" spans="4:10" x14ac:dyDescent="0.3">
      <c r="D101" s="2"/>
      <c r="E101" s="2"/>
      <c r="F101" s="184" t="str">
        <f>IF('Contatos - P.200'!I103="Sim",1," ")</f>
        <v xml:space="preserve"> </v>
      </c>
      <c r="G101" s="184">
        <f>IF(OR('Contatos - P.200'!K103="Ótimo",'Contatos - P.200'!K103="Regular"),1," ")</f>
        <v>1</v>
      </c>
      <c r="H101" s="184">
        <f>IF('Contatos - P.200'!M103="Sim",1," ")</f>
        <v>1</v>
      </c>
      <c r="I101" s="47">
        <f t="shared" si="2"/>
        <v>2</v>
      </c>
      <c r="J101" s="47">
        <f t="shared" si="3"/>
        <v>1</v>
      </c>
    </row>
    <row r="102" spans="4:10" x14ac:dyDescent="0.3">
      <c r="D102" s="2"/>
      <c r="E102" s="2"/>
      <c r="F102" s="184" t="str">
        <f>IF('Contatos - P.200'!I104="Sim",1," ")</f>
        <v xml:space="preserve"> </v>
      </c>
      <c r="G102" s="184" t="str">
        <f>IF(OR('Contatos - P.200'!K104="Ótimo",'Contatos - P.200'!K104="Regular"),1," ")</f>
        <v xml:space="preserve"> </v>
      </c>
      <c r="H102" s="184" t="str">
        <f>IF('Contatos - P.200'!M104="Sim",1," ")</f>
        <v xml:space="preserve"> </v>
      </c>
      <c r="I102" s="47">
        <f t="shared" si="2"/>
        <v>0</v>
      </c>
      <c r="J102" s="47">
        <f t="shared" si="3"/>
        <v>0</v>
      </c>
    </row>
    <row r="103" spans="4:10" x14ac:dyDescent="0.3">
      <c r="D103" s="2"/>
      <c r="E103" s="2"/>
      <c r="F103" s="184" t="str">
        <f>IF('Contatos - P.200'!I105="Sim",1," ")</f>
        <v xml:space="preserve"> </v>
      </c>
      <c r="G103" s="184" t="str">
        <f>IF(OR('Contatos - P.200'!K105="Ótimo",'Contatos - P.200'!K105="Regular"),1," ")</f>
        <v xml:space="preserve"> </v>
      </c>
      <c r="H103" s="184">
        <f>IF('Contatos - P.200'!M105="Sim",1," ")</f>
        <v>1</v>
      </c>
      <c r="I103" s="47">
        <f t="shared" si="2"/>
        <v>1</v>
      </c>
      <c r="J103" s="47">
        <f t="shared" si="3"/>
        <v>0</v>
      </c>
    </row>
    <row r="104" spans="4:10" x14ac:dyDescent="0.3">
      <c r="D104" s="2"/>
      <c r="E104" s="2"/>
      <c r="F104" s="184">
        <f>IF('Contatos - P.200'!I106="Sim",1," ")</f>
        <v>1</v>
      </c>
      <c r="G104" s="184">
        <f>IF(OR('Contatos - P.200'!K106="Ótimo",'Contatos - P.200'!K106="Regular"),1," ")</f>
        <v>1</v>
      </c>
      <c r="H104" s="184" t="str">
        <f>IF('Contatos - P.200'!M106="Sim",1," ")</f>
        <v xml:space="preserve"> </v>
      </c>
      <c r="I104" s="47">
        <f t="shared" si="2"/>
        <v>2</v>
      </c>
      <c r="J104" s="47">
        <f t="shared" si="3"/>
        <v>2</v>
      </c>
    </row>
    <row r="105" spans="4:10" x14ac:dyDescent="0.3">
      <c r="D105" s="2"/>
      <c r="E105" s="2"/>
      <c r="F105" s="184" t="str">
        <f>IF('Contatos - P.200'!I107="Sim",1," ")</f>
        <v xml:space="preserve"> </v>
      </c>
      <c r="G105" s="184">
        <f>IF(OR('Contatos - P.200'!K107="Ótimo",'Contatos - P.200'!K107="Regular"),1," ")</f>
        <v>1</v>
      </c>
      <c r="H105" s="184">
        <f>IF('Contatos - P.200'!M107="Sim",1," ")</f>
        <v>1</v>
      </c>
      <c r="I105" s="47">
        <f t="shared" si="2"/>
        <v>2</v>
      </c>
      <c r="J105" s="47">
        <f t="shared" si="3"/>
        <v>1</v>
      </c>
    </row>
    <row r="106" spans="4:10" x14ac:dyDescent="0.3">
      <c r="D106" s="2"/>
      <c r="E106" s="2"/>
      <c r="F106" s="184">
        <f>IF('Contatos - P.200'!I108="Sim",1," ")</f>
        <v>1</v>
      </c>
      <c r="G106" s="184">
        <f>IF(OR('Contatos - P.200'!K108="Ótimo",'Contatos - P.200'!K108="Regular"),1," ")</f>
        <v>1</v>
      </c>
      <c r="H106" s="184" t="str">
        <f>IF('Contatos - P.200'!M108="Sim",1," ")</f>
        <v xml:space="preserve"> </v>
      </c>
      <c r="I106" s="47">
        <f t="shared" si="2"/>
        <v>2</v>
      </c>
      <c r="J106" s="47">
        <f t="shared" si="3"/>
        <v>2</v>
      </c>
    </row>
    <row r="107" spans="4:10" x14ac:dyDescent="0.3">
      <c r="D107" s="2"/>
      <c r="E107" s="2"/>
      <c r="F107" s="184">
        <f>IF('Contatos - P.200'!I109="Sim",1," ")</f>
        <v>1</v>
      </c>
      <c r="G107" s="184" t="str">
        <f>IF(OR('Contatos - P.200'!K109="Ótimo",'Contatos - P.200'!K109="Regular"),1," ")</f>
        <v xml:space="preserve"> </v>
      </c>
      <c r="H107" s="184">
        <f>IF('Contatos - P.200'!M109="Sim",1," ")</f>
        <v>1</v>
      </c>
      <c r="I107" s="47">
        <f t="shared" si="2"/>
        <v>2</v>
      </c>
      <c r="J107" s="47">
        <f t="shared" si="3"/>
        <v>1</v>
      </c>
    </row>
    <row r="108" spans="4:10" x14ac:dyDescent="0.3">
      <c r="D108" s="2"/>
      <c r="E108" s="2"/>
      <c r="F108" s="184">
        <f>IF('Contatos - P.200'!I110="Sim",1," ")</f>
        <v>1</v>
      </c>
      <c r="G108" s="184">
        <f>IF(OR('Contatos - P.200'!K110="Ótimo",'Contatos - P.200'!K110="Regular"),1," ")</f>
        <v>1</v>
      </c>
      <c r="H108" s="184" t="str">
        <f>IF('Contatos - P.200'!M110="Sim",1," ")</f>
        <v xml:space="preserve"> </v>
      </c>
      <c r="I108" s="47">
        <f t="shared" si="2"/>
        <v>2</v>
      </c>
      <c r="J108" s="47">
        <f t="shared" si="3"/>
        <v>2</v>
      </c>
    </row>
    <row r="109" spans="4:10" x14ac:dyDescent="0.3">
      <c r="D109" s="2"/>
      <c r="E109" s="2"/>
      <c r="F109" s="184" t="str">
        <f>IF('Contatos - P.200'!I111="Sim",1," ")</f>
        <v xml:space="preserve"> </v>
      </c>
      <c r="G109" s="184">
        <f>IF(OR('Contatos - P.200'!K111="Ótimo",'Contatos - P.200'!K111="Regular"),1," ")</f>
        <v>1</v>
      </c>
      <c r="H109" s="184">
        <f>IF('Contatos - P.200'!M111="Sim",1," ")</f>
        <v>1</v>
      </c>
      <c r="I109" s="47">
        <f t="shared" si="2"/>
        <v>2</v>
      </c>
      <c r="J109" s="47">
        <f t="shared" si="3"/>
        <v>1</v>
      </c>
    </row>
    <row r="110" spans="4:10" x14ac:dyDescent="0.3">
      <c r="D110" s="2"/>
      <c r="E110" s="2"/>
      <c r="F110" s="184" t="str">
        <f>IF('Contatos - P.200'!I112="Sim",1," ")</f>
        <v xml:space="preserve"> </v>
      </c>
      <c r="G110" s="184">
        <f>IF(OR('Contatos - P.200'!K112="Ótimo",'Contatos - P.200'!K112="Regular"),1," ")</f>
        <v>1</v>
      </c>
      <c r="H110" s="184" t="str">
        <f>IF('Contatos - P.200'!M112="Sim",1," ")</f>
        <v xml:space="preserve"> </v>
      </c>
      <c r="I110" s="47">
        <f t="shared" si="2"/>
        <v>1</v>
      </c>
      <c r="J110" s="47">
        <f t="shared" si="3"/>
        <v>1</v>
      </c>
    </row>
    <row r="111" spans="4:10" x14ac:dyDescent="0.3">
      <c r="D111" s="2"/>
      <c r="E111" s="2"/>
      <c r="F111" s="184" t="str">
        <f>IF('Contatos - P.200'!I113="Sim",1," ")</f>
        <v xml:space="preserve"> </v>
      </c>
      <c r="G111" s="184" t="str">
        <f>IF(OR('Contatos - P.200'!K113="Ótimo",'Contatos - P.200'!K113="Regular"),1," ")</f>
        <v xml:space="preserve"> </v>
      </c>
      <c r="H111" s="184">
        <f>IF('Contatos - P.200'!M113="Sim",1," ")</f>
        <v>1</v>
      </c>
      <c r="I111" s="47">
        <f t="shared" si="2"/>
        <v>1</v>
      </c>
      <c r="J111" s="47">
        <f t="shared" si="3"/>
        <v>0</v>
      </c>
    </row>
    <row r="112" spans="4:10" x14ac:dyDescent="0.3">
      <c r="D112" s="2"/>
      <c r="E112" s="2"/>
      <c r="F112" s="184">
        <f>IF('Contatos - P.200'!I114="Sim",1," ")</f>
        <v>1</v>
      </c>
      <c r="G112" s="184" t="str">
        <f>IF(OR('Contatos - P.200'!K114="Ótimo",'Contatos - P.200'!K114="Regular"),1," ")</f>
        <v xml:space="preserve"> </v>
      </c>
      <c r="H112" s="184" t="str">
        <f>IF('Contatos - P.200'!M114="Sim",1," ")</f>
        <v xml:space="preserve"> </v>
      </c>
      <c r="I112" s="47">
        <f t="shared" si="2"/>
        <v>1</v>
      </c>
      <c r="J112" s="47">
        <f t="shared" si="3"/>
        <v>1</v>
      </c>
    </row>
    <row r="113" spans="4:10" x14ac:dyDescent="0.3">
      <c r="D113" s="2"/>
      <c r="E113" s="2"/>
      <c r="F113" s="184">
        <f>IF('Contatos - P.200'!I115="Sim",1," ")</f>
        <v>1</v>
      </c>
      <c r="G113" s="184">
        <f>IF(OR('Contatos - P.200'!K115="Ótimo",'Contatos - P.200'!K115="Regular"),1," ")</f>
        <v>1</v>
      </c>
      <c r="H113" s="184">
        <f>IF('Contatos - P.200'!M115="Sim",1," ")</f>
        <v>1</v>
      </c>
      <c r="I113" s="47">
        <f t="shared" si="2"/>
        <v>3</v>
      </c>
      <c r="J113" s="47">
        <f t="shared" si="3"/>
        <v>2</v>
      </c>
    </row>
    <row r="114" spans="4:10" x14ac:dyDescent="0.3">
      <c r="D114" s="2"/>
      <c r="E114" s="2"/>
      <c r="F114" s="184" t="str">
        <f>IF('Contatos - P.200'!I116="Sim",1," ")</f>
        <v xml:space="preserve"> </v>
      </c>
      <c r="G114" s="184">
        <f>IF(OR('Contatos - P.200'!K116="Ótimo",'Contatos - P.200'!K116="Regular"),1," ")</f>
        <v>1</v>
      </c>
      <c r="H114" s="184" t="str">
        <f>IF('Contatos - P.200'!M116="Sim",1," ")</f>
        <v xml:space="preserve"> </v>
      </c>
      <c r="I114" s="47">
        <f t="shared" si="2"/>
        <v>1</v>
      </c>
      <c r="J114" s="47">
        <f t="shared" si="3"/>
        <v>1</v>
      </c>
    </row>
    <row r="115" spans="4:10" x14ac:dyDescent="0.3">
      <c r="D115" s="2"/>
      <c r="E115" s="2"/>
      <c r="F115" s="184">
        <f>IF('Contatos - P.200'!I117="Sim",1," ")</f>
        <v>1</v>
      </c>
      <c r="G115" s="184">
        <f>IF(OR('Contatos - P.200'!K117="Ótimo",'Contatos - P.200'!K117="Regular"),1," ")</f>
        <v>1</v>
      </c>
      <c r="H115" s="184">
        <f>IF('Contatos - P.200'!M117="Sim",1," ")</f>
        <v>1</v>
      </c>
      <c r="I115" s="47">
        <f t="shared" si="2"/>
        <v>3</v>
      </c>
      <c r="J115" s="47">
        <f t="shared" si="3"/>
        <v>2</v>
      </c>
    </row>
    <row r="116" spans="4:10" x14ac:dyDescent="0.3">
      <c r="D116" s="2"/>
      <c r="E116" s="2"/>
      <c r="F116" s="184">
        <f>IF('Contatos - P.200'!I118="Sim",1," ")</f>
        <v>1</v>
      </c>
      <c r="G116" s="184" t="str">
        <f>IF(OR('Contatos - P.200'!K118="Ótimo",'Contatos - P.200'!K118="Regular"),1," ")</f>
        <v xml:space="preserve"> </v>
      </c>
      <c r="H116" s="184" t="str">
        <f>IF('Contatos - P.200'!M118="Sim",1," ")</f>
        <v xml:space="preserve"> </v>
      </c>
      <c r="I116" s="47">
        <f t="shared" si="2"/>
        <v>1</v>
      </c>
      <c r="J116" s="47">
        <f t="shared" si="3"/>
        <v>1</v>
      </c>
    </row>
    <row r="117" spans="4:10" x14ac:dyDescent="0.3">
      <c r="D117" s="2"/>
      <c r="E117" s="2"/>
      <c r="F117" s="184" t="str">
        <f>IF('Contatos - P.200'!I119="Sim",1," ")</f>
        <v xml:space="preserve"> </v>
      </c>
      <c r="G117" s="184">
        <f>IF(OR('Contatos - P.200'!K119="Ótimo",'Contatos - P.200'!K119="Regular"),1," ")</f>
        <v>1</v>
      </c>
      <c r="H117" s="184">
        <f>IF('Contatos - P.200'!M119="Sim",1," ")</f>
        <v>1</v>
      </c>
      <c r="I117" s="47">
        <f t="shared" si="2"/>
        <v>2</v>
      </c>
      <c r="J117" s="47">
        <f t="shared" si="3"/>
        <v>1</v>
      </c>
    </row>
    <row r="118" spans="4:10" x14ac:dyDescent="0.3">
      <c r="D118" s="2"/>
      <c r="E118" s="2"/>
      <c r="F118" s="184">
        <f>IF('Contatos - P.200'!I120="Sim",1," ")</f>
        <v>1</v>
      </c>
      <c r="G118" s="184">
        <f>IF(OR('Contatos - P.200'!K120="Ótimo",'Contatos - P.200'!K120="Regular"),1," ")</f>
        <v>1</v>
      </c>
      <c r="H118" s="184" t="str">
        <f>IF('Contatos - P.200'!M120="Sim",1," ")</f>
        <v xml:space="preserve"> </v>
      </c>
      <c r="I118" s="47">
        <f t="shared" si="2"/>
        <v>2</v>
      </c>
      <c r="J118" s="47">
        <f t="shared" si="3"/>
        <v>2</v>
      </c>
    </row>
    <row r="119" spans="4:10" x14ac:dyDescent="0.3">
      <c r="D119" s="2"/>
      <c r="E119" s="2"/>
      <c r="F119" s="184">
        <f>IF('Contatos - P.200'!I121="Sim",1," ")</f>
        <v>1</v>
      </c>
      <c r="G119" s="184">
        <f>IF(OR('Contatos - P.200'!K121="Ótimo",'Contatos - P.200'!K121="Regular"),1," ")</f>
        <v>1</v>
      </c>
      <c r="H119" s="184">
        <f>IF('Contatos - P.200'!M121="Sim",1," ")</f>
        <v>1</v>
      </c>
      <c r="I119" s="47">
        <f t="shared" si="2"/>
        <v>3</v>
      </c>
      <c r="J119" s="47">
        <f t="shared" si="3"/>
        <v>2</v>
      </c>
    </row>
    <row r="120" spans="4:10" x14ac:dyDescent="0.3">
      <c r="D120" s="2"/>
      <c r="E120" s="2"/>
      <c r="F120" s="184">
        <f>IF('Contatos - P.200'!I122="Sim",1," ")</f>
        <v>1</v>
      </c>
      <c r="G120" s="184" t="str">
        <f>IF(OR('Contatos - P.200'!K122="Ótimo",'Contatos - P.200'!K122="Regular"),1," ")</f>
        <v xml:space="preserve"> </v>
      </c>
      <c r="H120" s="184" t="str">
        <f>IF('Contatos - P.200'!M122="Sim",1," ")</f>
        <v xml:space="preserve"> </v>
      </c>
      <c r="I120" s="47">
        <f t="shared" si="2"/>
        <v>1</v>
      </c>
      <c r="J120" s="47">
        <f t="shared" si="3"/>
        <v>1</v>
      </c>
    </row>
    <row r="121" spans="4:10" x14ac:dyDescent="0.3">
      <c r="D121" s="2"/>
      <c r="E121" s="2"/>
      <c r="F121" s="184" t="str">
        <f>IF('Contatos - P.200'!I123="Sim",1," ")</f>
        <v xml:space="preserve"> </v>
      </c>
      <c r="G121" s="184" t="str">
        <f>IF(OR('Contatos - P.200'!K123="Ótimo",'Contatos - P.200'!K123="Regular"),1," ")</f>
        <v xml:space="preserve"> </v>
      </c>
      <c r="H121" s="184">
        <f>IF('Contatos - P.200'!M123="Sim",1," ")</f>
        <v>1</v>
      </c>
      <c r="I121" s="47">
        <f t="shared" si="2"/>
        <v>1</v>
      </c>
      <c r="J121" s="47">
        <f t="shared" si="3"/>
        <v>0</v>
      </c>
    </row>
    <row r="122" spans="4:10" x14ac:dyDescent="0.3">
      <c r="D122" s="2"/>
      <c r="E122" s="2"/>
      <c r="F122" s="184" t="str">
        <f>IF('Contatos - P.200'!I124="Sim",1," ")</f>
        <v xml:space="preserve"> </v>
      </c>
      <c r="G122" s="184">
        <f>IF(OR('Contatos - P.200'!K124="Ótimo",'Contatos - P.200'!K124="Regular"),1," ")</f>
        <v>1</v>
      </c>
      <c r="H122" s="184" t="str">
        <f>IF('Contatos - P.200'!M124="Sim",1," ")</f>
        <v xml:space="preserve"> </v>
      </c>
      <c r="I122" s="47">
        <f t="shared" si="2"/>
        <v>1</v>
      </c>
      <c r="J122" s="47">
        <f t="shared" si="3"/>
        <v>1</v>
      </c>
    </row>
    <row r="123" spans="4:10" x14ac:dyDescent="0.3">
      <c r="D123" s="2"/>
      <c r="E123" s="2"/>
      <c r="F123" s="184" t="str">
        <f>IF('Contatos - P.200'!I125="Sim",1," ")</f>
        <v xml:space="preserve"> </v>
      </c>
      <c r="G123" s="184">
        <f>IF(OR('Contatos - P.200'!K125="Ótimo",'Contatos - P.200'!K125="Regular"),1," ")</f>
        <v>1</v>
      </c>
      <c r="H123" s="184">
        <f>IF('Contatos - P.200'!M125="Sim",1," ")</f>
        <v>1</v>
      </c>
      <c r="I123" s="47">
        <f t="shared" si="2"/>
        <v>2</v>
      </c>
      <c r="J123" s="47">
        <f t="shared" si="3"/>
        <v>1</v>
      </c>
    </row>
    <row r="124" spans="4:10" x14ac:dyDescent="0.3">
      <c r="D124" s="2"/>
      <c r="E124" s="2"/>
      <c r="F124" s="184">
        <f>IF('Contatos - P.200'!I126="Sim",1," ")</f>
        <v>1</v>
      </c>
      <c r="G124" s="184">
        <f>IF(OR('Contatos - P.200'!K126="Ótimo",'Contatos - P.200'!K126="Regular"),1," ")</f>
        <v>1</v>
      </c>
      <c r="H124" s="184" t="str">
        <f>IF('Contatos - P.200'!M126="Sim",1," ")</f>
        <v xml:space="preserve"> </v>
      </c>
      <c r="I124" s="47">
        <f t="shared" si="2"/>
        <v>2</v>
      </c>
      <c r="J124" s="47">
        <f t="shared" si="3"/>
        <v>2</v>
      </c>
    </row>
    <row r="125" spans="4:10" x14ac:dyDescent="0.3">
      <c r="D125" s="2"/>
      <c r="E125" s="2"/>
      <c r="F125" s="184">
        <f>IF('Contatos - P.200'!I127="Sim",1," ")</f>
        <v>1</v>
      </c>
      <c r="G125" s="184" t="str">
        <f>IF(OR('Contatos - P.200'!K127="Ótimo",'Contatos - P.200'!K127="Regular"),1," ")</f>
        <v xml:space="preserve"> </v>
      </c>
      <c r="H125" s="184">
        <f>IF('Contatos - P.200'!M127="Sim",1," ")</f>
        <v>1</v>
      </c>
      <c r="I125" s="47">
        <f t="shared" si="2"/>
        <v>2</v>
      </c>
      <c r="J125" s="47">
        <f t="shared" si="3"/>
        <v>1</v>
      </c>
    </row>
    <row r="126" spans="4:10" x14ac:dyDescent="0.3">
      <c r="D126" s="2"/>
      <c r="E126" s="2"/>
      <c r="F126" s="184" t="str">
        <f>IF('Contatos - P.200'!I128="Sim",1," ")</f>
        <v xml:space="preserve"> </v>
      </c>
      <c r="G126" s="184">
        <f>IF(OR('Contatos - P.200'!K128="Ótimo",'Contatos - P.200'!K128="Regular"),1," ")</f>
        <v>1</v>
      </c>
      <c r="H126" s="184" t="str">
        <f>IF('Contatos - P.200'!M128="Sim",1," ")</f>
        <v xml:space="preserve"> </v>
      </c>
      <c r="I126" s="47">
        <f t="shared" si="2"/>
        <v>1</v>
      </c>
      <c r="J126" s="47">
        <f t="shared" si="3"/>
        <v>1</v>
      </c>
    </row>
    <row r="127" spans="4:10" x14ac:dyDescent="0.3">
      <c r="D127" s="2"/>
      <c r="E127" s="2"/>
      <c r="F127" s="184">
        <f>IF('Contatos - P.200'!I129="Sim",1," ")</f>
        <v>1</v>
      </c>
      <c r="G127" s="184">
        <f>IF(OR('Contatos - P.200'!K129="Ótimo",'Contatos - P.200'!K129="Regular"),1," ")</f>
        <v>1</v>
      </c>
      <c r="H127" s="184">
        <f>IF('Contatos - P.200'!M129="Sim",1," ")</f>
        <v>1</v>
      </c>
      <c r="I127" s="47">
        <f t="shared" si="2"/>
        <v>3</v>
      </c>
      <c r="J127" s="47">
        <f t="shared" si="3"/>
        <v>2</v>
      </c>
    </row>
    <row r="128" spans="4:10" x14ac:dyDescent="0.3">
      <c r="D128" s="2"/>
      <c r="E128" s="2"/>
      <c r="F128" s="184">
        <f>IF('Contatos - P.200'!I130="Sim",1," ")</f>
        <v>1</v>
      </c>
      <c r="G128" s="184">
        <f>IF(OR('Contatos - P.200'!K130="Ótimo",'Contatos - P.200'!K130="Regular"),1," ")</f>
        <v>1</v>
      </c>
      <c r="H128" s="184" t="str">
        <f>IF('Contatos - P.200'!M130="Sim",1," ")</f>
        <v xml:space="preserve"> </v>
      </c>
      <c r="I128" s="47">
        <f t="shared" si="2"/>
        <v>2</v>
      </c>
      <c r="J128" s="47">
        <f t="shared" si="3"/>
        <v>2</v>
      </c>
    </row>
    <row r="129" spans="4:10" x14ac:dyDescent="0.3">
      <c r="D129" s="2"/>
      <c r="E129" s="2"/>
      <c r="F129" s="184">
        <f>IF('Contatos - P.200'!I131="Sim",1," ")</f>
        <v>1</v>
      </c>
      <c r="G129" s="184" t="str">
        <f>IF(OR('Contatos - P.200'!K131="Ótimo",'Contatos - P.200'!K131="Regular"),1," ")</f>
        <v xml:space="preserve"> </v>
      </c>
      <c r="H129" s="184">
        <f>IF('Contatos - P.200'!M131="Sim",1," ")</f>
        <v>1</v>
      </c>
      <c r="I129" s="47">
        <f t="shared" si="2"/>
        <v>2</v>
      </c>
      <c r="J129" s="47">
        <f t="shared" si="3"/>
        <v>1</v>
      </c>
    </row>
    <row r="130" spans="4:10" x14ac:dyDescent="0.3">
      <c r="D130" s="2"/>
      <c r="E130" s="2"/>
      <c r="F130" s="184" t="str">
        <f>IF('Contatos - P.200'!I132="Sim",1," ")</f>
        <v xml:space="preserve"> </v>
      </c>
      <c r="G130" s="184" t="str">
        <f>IF(OR('Contatos - P.200'!K132="Ótimo",'Contatos - P.200'!K132="Regular"),1," ")</f>
        <v xml:space="preserve"> </v>
      </c>
      <c r="H130" s="184" t="str">
        <f>IF('Contatos - P.200'!M132="Sim",1," ")</f>
        <v xml:space="preserve"> </v>
      </c>
      <c r="I130" s="47">
        <f t="shared" si="2"/>
        <v>0</v>
      </c>
      <c r="J130" s="47">
        <f t="shared" si="3"/>
        <v>0</v>
      </c>
    </row>
    <row r="131" spans="4:10" x14ac:dyDescent="0.3">
      <c r="D131" s="2"/>
      <c r="E131" s="2"/>
      <c r="F131" s="184" t="str">
        <f>IF('Contatos - P.200'!I133="Sim",1," ")</f>
        <v xml:space="preserve"> </v>
      </c>
      <c r="G131" s="184">
        <f>IF(OR('Contatos - P.200'!K133="Ótimo",'Contatos - P.200'!K133="Regular"),1," ")</f>
        <v>1</v>
      </c>
      <c r="H131" s="184">
        <f>IF('Contatos - P.200'!M133="Sim",1," ")</f>
        <v>1</v>
      </c>
      <c r="I131" s="47">
        <f t="shared" si="2"/>
        <v>2</v>
      </c>
      <c r="J131" s="47">
        <f t="shared" si="3"/>
        <v>1</v>
      </c>
    </row>
    <row r="132" spans="4:10" x14ac:dyDescent="0.3">
      <c r="D132" s="2"/>
      <c r="E132" s="2"/>
      <c r="F132" s="184" t="str">
        <f>IF('Contatos - P.200'!I134="Sim",1," ")</f>
        <v xml:space="preserve"> </v>
      </c>
      <c r="G132" s="184">
        <f>IF(OR('Contatos - P.200'!K134="Ótimo",'Contatos - P.200'!K134="Regular"),1," ")</f>
        <v>1</v>
      </c>
      <c r="H132" s="184" t="str">
        <f>IF('Contatos - P.200'!M134="Sim",1," ")</f>
        <v xml:space="preserve"> </v>
      </c>
      <c r="I132" s="47">
        <f t="shared" si="2"/>
        <v>1</v>
      </c>
      <c r="J132" s="47">
        <f t="shared" si="3"/>
        <v>1</v>
      </c>
    </row>
    <row r="133" spans="4:10" x14ac:dyDescent="0.3">
      <c r="D133" s="2"/>
      <c r="E133" s="2"/>
      <c r="F133" s="184">
        <f>IF('Contatos - P.200'!I135="Sim",1," ")</f>
        <v>1</v>
      </c>
      <c r="G133" s="184">
        <f>IF(OR('Contatos - P.200'!K135="Ótimo",'Contatos - P.200'!K135="Regular"),1," ")</f>
        <v>1</v>
      </c>
      <c r="H133" s="184">
        <f>IF('Contatos - P.200'!M135="Sim",1," ")</f>
        <v>1</v>
      </c>
      <c r="I133" s="47">
        <f t="shared" ref="I133:I196" si="4">SUM(F133:H133)</f>
        <v>3</v>
      </c>
      <c r="J133" s="47">
        <f t="shared" si="3"/>
        <v>2</v>
      </c>
    </row>
    <row r="134" spans="4:10" x14ac:dyDescent="0.3">
      <c r="D134" s="2"/>
      <c r="E134" s="2"/>
      <c r="F134" s="184">
        <f>IF('Contatos - P.200'!I136="Sim",1," ")</f>
        <v>1</v>
      </c>
      <c r="G134" s="184" t="str">
        <f>IF(OR('Contatos - P.200'!K136="Ótimo",'Contatos - P.200'!K136="Regular"),1," ")</f>
        <v xml:space="preserve"> </v>
      </c>
      <c r="H134" s="184" t="str">
        <f>IF('Contatos - P.200'!M136="Sim",1," ")</f>
        <v xml:space="preserve"> </v>
      </c>
      <c r="I134" s="47">
        <f t="shared" si="4"/>
        <v>1</v>
      </c>
      <c r="J134" s="47">
        <f t="shared" ref="J134:J197" si="5">SUM(F134:G134)</f>
        <v>1</v>
      </c>
    </row>
    <row r="135" spans="4:10" x14ac:dyDescent="0.3">
      <c r="D135" s="2"/>
      <c r="E135" s="2"/>
      <c r="F135" s="184">
        <f>IF('Contatos - P.200'!I137="Sim",1," ")</f>
        <v>1</v>
      </c>
      <c r="G135" s="184">
        <f>IF(OR('Contatos - P.200'!K137="Ótimo",'Contatos - P.200'!K137="Regular"),1," ")</f>
        <v>1</v>
      </c>
      <c r="H135" s="184">
        <f>IF('Contatos - P.200'!M137="Sim",1," ")</f>
        <v>1</v>
      </c>
      <c r="I135" s="47">
        <f t="shared" si="4"/>
        <v>3</v>
      </c>
      <c r="J135" s="47">
        <f t="shared" si="5"/>
        <v>2</v>
      </c>
    </row>
    <row r="136" spans="4:10" x14ac:dyDescent="0.3">
      <c r="D136" s="2"/>
      <c r="E136" s="2"/>
      <c r="F136" s="184" t="str">
        <f>IF('Contatos - P.200'!I138="Sim",1," ")</f>
        <v xml:space="preserve"> </v>
      </c>
      <c r="G136" s="184">
        <f>IF(OR('Contatos - P.200'!K138="Ótimo",'Contatos - P.200'!K138="Regular"),1," ")</f>
        <v>1</v>
      </c>
      <c r="H136" s="184" t="str">
        <f>IF('Contatos - P.200'!M138="Sim",1," ")</f>
        <v xml:space="preserve"> </v>
      </c>
      <c r="I136" s="47">
        <f t="shared" si="4"/>
        <v>1</v>
      </c>
      <c r="J136" s="47">
        <f t="shared" si="5"/>
        <v>1</v>
      </c>
    </row>
    <row r="137" spans="4:10" x14ac:dyDescent="0.3">
      <c r="D137" s="2"/>
      <c r="E137" s="2"/>
      <c r="F137" s="184">
        <f>IF('Contatos - P.200'!I139="Sim",1," ")</f>
        <v>1</v>
      </c>
      <c r="G137" s="184">
        <f>IF(OR('Contatos - P.200'!K139="Ótimo",'Contatos - P.200'!K139="Regular"),1," ")</f>
        <v>1</v>
      </c>
      <c r="H137" s="184">
        <f>IF('Contatos - P.200'!M139="Sim",1," ")</f>
        <v>1</v>
      </c>
      <c r="I137" s="47">
        <f t="shared" si="4"/>
        <v>3</v>
      </c>
      <c r="J137" s="47">
        <f t="shared" si="5"/>
        <v>2</v>
      </c>
    </row>
    <row r="138" spans="4:10" x14ac:dyDescent="0.3">
      <c r="D138" s="2"/>
      <c r="E138" s="2"/>
      <c r="F138" s="184">
        <f>IF('Contatos - P.200'!I140="Sim",1," ")</f>
        <v>1</v>
      </c>
      <c r="G138" s="184" t="str">
        <f>IF(OR('Contatos - P.200'!K140="Ótimo",'Contatos - P.200'!K140="Regular"),1," ")</f>
        <v xml:space="preserve"> </v>
      </c>
      <c r="H138" s="184" t="str">
        <f>IF('Contatos - P.200'!M140="Sim",1," ")</f>
        <v xml:space="preserve"> </v>
      </c>
      <c r="I138" s="47">
        <f t="shared" si="4"/>
        <v>1</v>
      </c>
      <c r="J138" s="47">
        <f t="shared" si="5"/>
        <v>1</v>
      </c>
    </row>
    <row r="139" spans="4:10" x14ac:dyDescent="0.3">
      <c r="D139" s="2"/>
      <c r="E139" s="2"/>
      <c r="F139" s="184">
        <f>IF('Contatos - P.200'!I141="Sim",1," ")</f>
        <v>1</v>
      </c>
      <c r="G139" s="184" t="str">
        <f>IF(OR('Contatos - P.200'!K141="Ótimo",'Contatos - P.200'!K141="Regular"),1," ")</f>
        <v xml:space="preserve"> </v>
      </c>
      <c r="H139" s="184">
        <f>IF('Contatos - P.200'!M141="Sim",1," ")</f>
        <v>1</v>
      </c>
      <c r="I139" s="47">
        <f t="shared" si="4"/>
        <v>2</v>
      </c>
      <c r="J139" s="47">
        <f t="shared" si="5"/>
        <v>1</v>
      </c>
    </row>
    <row r="140" spans="4:10" x14ac:dyDescent="0.3">
      <c r="D140" s="2"/>
      <c r="E140" s="2"/>
      <c r="F140" s="184" t="str">
        <f>IF('Contatos - P.200'!I142="Sim",1," ")</f>
        <v xml:space="preserve"> </v>
      </c>
      <c r="G140" s="184">
        <f>IF(OR('Contatos - P.200'!K142="Ótimo",'Contatos - P.200'!K142="Regular"),1," ")</f>
        <v>1</v>
      </c>
      <c r="H140" s="184" t="str">
        <f>IF('Contatos - P.200'!M142="Sim",1," ")</f>
        <v xml:space="preserve"> </v>
      </c>
      <c r="I140" s="47">
        <f t="shared" si="4"/>
        <v>1</v>
      </c>
      <c r="J140" s="47">
        <f t="shared" si="5"/>
        <v>1</v>
      </c>
    </row>
    <row r="141" spans="4:10" x14ac:dyDescent="0.3">
      <c r="D141" s="2"/>
      <c r="E141" s="2"/>
      <c r="F141" s="184" t="str">
        <f>IF('Contatos - P.200'!I143="Sim",1," ")</f>
        <v xml:space="preserve"> </v>
      </c>
      <c r="G141" s="184">
        <f>IF(OR('Contatos - P.200'!K143="Ótimo",'Contatos - P.200'!K143="Regular"),1," ")</f>
        <v>1</v>
      </c>
      <c r="H141" s="184">
        <f>IF('Contatos - P.200'!M143="Sim",1," ")</f>
        <v>1</v>
      </c>
      <c r="I141" s="47">
        <f t="shared" si="4"/>
        <v>2</v>
      </c>
      <c r="J141" s="47">
        <f t="shared" si="5"/>
        <v>1</v>
      </c>
    </row>
    <row r="142" spans="4:10" x14ac:dyDescent="0.3">
      <c r="D142" s="2"/>
      <c r="E142" s="2"/>
      <c r="F142" s="184" t="str">
        <f>IF('Contatos - P.200'!I144="Sim",1," ")</f>
        <v xml:space="preserve"> </v>
      </c>
      <c r="G142" s="184">
        <f>IF(OR('Contatos - P.200'!K144="Ótimo",'Contatos - P.200'!K144="Regular"),1," ")</f>
        <v>1</v>
      </c>
      <c r="H142" s="184" t="str">
        <f>IF('Contatos - P.200'!M144="Sim",1," ")</f>
        <v xml:space="preserve"> </v>
      </c>
      <c r="I142" s="47">
        <f t="shared" si="4"/>
        <v>1</v>
      </c>
      <c r="J142" s="47">
        <f t="shared" si="5"/>
        <v>1</v>
      </c>
    </row>
    <row r="143" spans="4:10" x14ac:dyDescent="0.3">
      <c r="D143" s="2"/>
      <c r="E143" s="2"/>
      <c r="F143" s="184">
        <f>IF('Contatos - P.200'!I145="Sim",1," ")</f>
        <v>1</v>
      </c>
      <c r="G143" s="184" t="str">
        <f>IF(OR('Contatos - P.200'!K145="Ótimo",'Contatos - P.200'!K145="Regular"),1," ")</f>
        <v xml:space="preserve"> </v>
      </c>
      <c r="H143" s="184">
        <f>IF('Contatos - P.200'!M145="Sim",1," ")</f>
        <v>1</v>
      </c>
      <c r="I143" s="47">
        <f t="shared" si="4"/>
        <v>2</v>
      </c>
      <c r="J143" s="47">
        <f t="shared" si="5"/>
        <v>1</v>
      </c>
    </row>
    <row r="144" spans="4:10" x14ac:dyDescent="0.3">
      <c r="D144" s="2"/>
      <c r="E144" s="2"/>
      <c r="F144" s="184">
        <f>IF('Contatos - P.200'!I146="Sim",1," ")</f>
        <v>1</v>
      </c>
      <c r="G144" s="184">
        <f>IF(OR('Contatos - P.200'!K146="Ótimo",'Contatos - P.200'!K146="Regular"),1," ")</f>
        <v>1</v>
      </c>
      <c r="H144" s="184" t="str">
        <f>IF('Contatos - P.200'!M146="Sim",1," ")</f>
        <v xml:space="preserve"> </v>
      </c>
      <c r="I144" s="47">
        <f t="shared" si="4"/>
        <v>2</v>
      </c>
      <c r="J144" s="47">
        <f t="shared" si="5"/>
        <v>2</v>
      </c>
    </row>
    <row r="145" spans="4:10" x14ac:dyDescent="0.3">
      <c r="D145" s="2"/>
      <c r="E145" s="2"/>
      <c r="F145" s="184">
        <f>IF('Contatos - P.200'!I147="Sim",1," ")</f>
        <v>1</v>
      </c>
      <c r="G145" s="184">
        <f>IF(OR('Contatos - P.200'!K147="Ótimo",'Contatos - P.200'!K147="Regular"),1," ")</f>
        <v>1</v>
      </c>
      <c r="H145" s="184">
        <f>IF('Contatos - P.200'!M147="Sim",1," ")</f>
        <v>1</v>
      </c>
      <c r="I145" s="47">
        <f t="shared" si="4"/>
        <v>3</v>
      </c>
      <c r="J145" s="47">
        <f t="shared" si="5"/>
        <v>2</v>
      </c>
    </row>
    <row r="146" spans="4:10" x14ac:dyDescent="0.3">
      <c r="D146" s="2"/>
      <c r="E146" s="2"/>
      <c r="F146" s="184" t="str">
        <f>IF('Contatos - P.200'!I148="Sim",1," ")</f>
        <v xml:space="preserve"> </v>
      </c>
      <c r="G146" s="184">
        <f>IF(OR('Contatos - P.200'!K148="Ótimo",'Contatos - P.200'!K148="Regular"),1," ")</f>
        <v>1</v>
      </c>
      <c r="H146" s="184" t="str">
        <f>IF('Contatos - P.200'!M148="Sim",1," ")</f>
        <v xml:space="preserve"> </v>
      </c>
      <c r="I146" s="47">
        <f t="shared" si="4"/>
        <v>1</v>
      </c>
      <c r="J146" s="47">
        <f t="shared" si="5"/>
        <v>1</v>
      </c>
    </row>
    <row r="147" spans="4:10" x14ac:dyDescent="0.3">
      <c r="D147" s="2"/>
      <c r="E147" s="2"/>
      <c r="F147" s="184">
        <f>IF('Contatos - P.200'!I149="Sim",1," ")</f>
        <v>1</v>
      </c>
      <c r="G147" s="184" t="str">
        <f>IF(OR('Contatos - P.200'!K149="Ótimo",'Contatos - P.200'!K149="Regular"),1," ")</f>
        <v xml:space="preserve"> </v>
      </c>
      <c r="H147" s="184">
        <f>IF('Contatos - P.200'!M149="Sim",1," ")</f>
        <v>1</v>
      </c>
      <c r="I147" s="47">
        <f t="shared" si="4"/>
        <v>2</v>
      </c>
      <c r="J147" s="47">
        <f t="shared" si="5"/>
        <v>1</v>
      </c>
    </row>
    <row r="148" spans="4:10" x14ac:dyDescent="0.3">
      <c r="D148" s="2"/>
      <c r="E148" s="2"/>
      <c r="F148" s="184">
        <f>IF('Contatos - P.200'!I150="Sim",1," ")</f>
        <v>1</v>
      </c>
      <c r="G148" s="184" t="str">
        <f>IF(OR('Contatos - P.200'!K150="Ótimo",'Contatos - P.200'!K150="Regular"),1," ")</f>
        <v xml:space="preserve"> </v>
      </c>
      <c r="H148" s="184" t="str">
        <f>IF('Contatos - P.200'!M150="Sim",1," ")</f>
        <v xml:space="preserve"> </v>
      </c>
      <c r="I148" s="47">
        <f t="shared" si="4"/>
        <v>1</v>
      </c>
      <c r="J148" s="47">
        <f t="shared" si="5"/>
        <v>1</v>
      </c>
    </row>
    <row r="149" spans="4:10" x14ac:dyDescent="0.3">
      <c r="D149" s="2"/>
      <c r="E149" s="2"/>
      <c r="F149" s="184">
        <f>IF('Contatos - P.200'!I151="Sim",1," ")</f>
        <v>1</v>
      </c>
      <c r="G149" s="184">
        <f>IF(OR('Contatos - P.200'!K151="Ótimo",'Contatos - P.200'!K151="Regular"),1," ")</f>
        <v>1</v>
      </c>
      <c r="H149" s="184">
        <f>IF('Contatos - P.200'!M151="Sim",1," ")</f>
        <v>1</v>
      </c>
      <c r="I149" s="47">
        <f t="shared" si="4"/>
        <v>3</v>
      </c>
      <c r="J149" s="47">
        <f t="shared" si="5"/>
        <v>2</v>
      </c>
    </row>
    <row r="150" spans="4:10" x14ac:dyDescent="0.3">
      <c r="D150" s="2"/>
      <c r="E150" s="2"/>
      <c r="F150" s="184" t="str">
        <f>IF('Contatos - P.200'!I152="Sim",1," ")</f>
        <v xml:space="preserve"> </v>
      </c>
      <c r="G150" s="184">
        <f>IF(OR('Contatos - P.200'!K152="Ótimo",'Contatos - P.200'!K152="Regular"),1," ")</f>
        <v>1</v>
      </c>
      <c r="H150" s="184" t="str">
        <f>IF('Contatos - P.200'!M152="Sim",1," ")</f>
        <v xml:space="preserve"> </v>
      </c>
      <c r="I150" s="47">
        <f t="shared" si="4"/>
        <v>1</v>
      </c>
      <c r="J150" s="47">
        <f t="shared" si="5"/>
        <v>1</v>
      </c>
    </row>
    <row r="151" spans="4:10" x14ac:dyDescent="0.3">
      <c r="D151" s="2"/>
      <c r="E151" s="2"/>
      <c r="F151" s="184" t="str">
        <f>IF('Contatos - P.200'!I153="Sim",1," ")</f>
        <v xml:space="preserve"> </v>
      </c>
      <c r="G151" s="184">
        <f>IF(OR('Contatos - P.200'!K153="Ótimo",'Contatos - P.200'!K153="Regular"),1," ")</f>
        <v>1</v>
      </c>
      <c r="H151" s="184">
        <f>IF('Contatos - P.200'!M153="Sim",1," ")</f>
        <v>1</v>
      </c>
      <c r="I151" s="47">
        <f t="shared" si="4"/>
        <v>2</v>
      </c>
      <c r="J151" s="47">
        <f t="shared" si="5"/>
        <v>1</v>
      </c>
    </row>
    <row r="152" spans="4:10" x14ac:dyDescent="0.3">
      <c r="D152" s="2"/>
      <c r="E152" s="2"/>
      <c r="F152" s="184" t="str">
        <f>IF('Contatos - P.200'!I154="Sim",1," ")</f>
        <v xml:space="preserve"> </v>
      </c>
      <c r="G152" s="184" t="str">
        <f>IF(OR('Contatos - P.200'!K154="Ótimo",'Contatos - P.200'!K154="Regular"),1," ")</f>
        <v xml:space="preserve"> </v>
      </c>
      <c r="H152" s="184" t="str">
        <f>IF('Contatos - P.200'!M154="Sim",1," ")</f>
        <v xml:space="preserve"> </v>
      </c>
      <c r="I152" s="47">
        <f t="shared" si="4"/>
        <v>0</v>
      </c>
      <c r="J152" s="47">
        <f t="shared" si="5"/>
        <v>0</v>
      </c>
    </row>
    <row r="153" spans="4:10" x14ac:dyDescent="0.3">
      <c r="D153" s="2"/>
      <c r="E153" s="2"/>
      <c r="F153" s="184">
        <f>IF('Contatos - P.200'!I155="Sim",1," ")</f>
        <v>1</v>
      </c>
      <c r="G153" s="184">
        <f>IF(OR('Contatos - P.200'!K155="Ótimo",'Contatos - P.200'!K155="Regular"),1," ")</f>
        <v>1</v>
      </c>
      <c r="H153" s="184">
        <f>IF('Contatos - P.200'!M155="Sim",1," ")</f>
        <v>1</v>
      </c>
      <c r="I153" s="47">
        <f t="shared" si="4"/>
        <v>3</v>
      </c>
      <c r="J153" s="47">
        <f t="shared" si="5"/>
        <v>2</v>
      </c>
    </row>
    <row r="154" spans="4:10" x14ac:dyDescent="0.3">
      <c r="D154" s="2"/>
      <c r="E154" s="2"/>
      <c r="F154" s="184">
        <f>IF('Contatos - P.200'!I156="Sim",1," ")</f>
        <v>1</v>
      </c>
      <c r="G154" s="184">
        <f>IF(OR('Contatos - P.200'!K156="Ótimo",'Contatos - P.200'!K156="Regular"),1," ")</f>
        <v>1</v>
      </c>
      <c r="H154" s="184" t="str">
        <f>IF('Contatos - P.200'!M156="Sim",1," ")</f>
        <v xml:space="preserve"> </v>
      </c>
      <c r="I154" s="47">
        <f t="shared" si="4"/>
        <v>2</v>
      </c>
      <c r="J154" s="47">
        <f t="shared" si="5"/>
        <v>2</v>
      </c>
    </row>
    <row r="155" spans="4:10" x14ac:dyDescent="0.3">
      <c r="D155" s="2"/>
      <c r="E155" s="2"/>
      <c r="F155" s="184" t="str">
        <f>IF('Contatos - P.200'!I157="Sim",1," ")</f>
        <v xml:space="preserve"> </v>
      </c>
      <c r="G155" s="184">
        <f>IF(OR('Contatos - P.200'!K157="Ótimo",'Contatos - P.200'!K157="Regular"),1," ")</f>
        <v>1</v>
      </c>
      <c r="H155" s="184">
        <f>IF('Contatos - P.200'!M157="Sim",1," ")</f>
        <v>1</v>
      </c>
      <c r="I155" s="47">
        <f t="shared" si="4"/>
        <v>2</v>
      </c>
      <c r="J155" s="47">
        <f t="shared" si="5"/>
        <v>1</v>
      </c>
    </row>
    <row r="156" spans="4:10" x14ac:dyDescent="0.3">
      <c r="D156" s="2"/>
      <c r="E156" s="2"/>
      <c r="F156" s="184">
        <f>IF('Contatos - P.200'!I158="Sim",1," ")</f>
        <v>1</v>
      </c>
      <c r="G156" s="184" t="str">
        <f>IF(OR('Contatos - P.200'!K158="Ótimo",'Contatos - P.200'!K158="Regular"),1," ")</f>
        <v xml:space="preserve"> </v>
      </c>
      <c r="H156" s="184" t="str">
        <f>IF('Contatos - P.200'!M158="Sim",1," ")</f>
        <v xml:space="preserve"> </v>
      </c>
      <c r="I156" s="47">
        <f t="shared" si="4"/>
        <v>1</v>
      </c>
      <c r="J156" s="47">
        <f t="shared" si="5"/>
        <v>1</v>
      </c>
    </row>
    <row r="157" spans="4:10" x14ac:dyDescent="0.3">
      <c r="D157" s="2"/>
      <c r="E157" s="2"/>
      <c r="F157" s="184">
        <f>IF('Contatos - P.200'!I159="Sim",1," ")</f>
        <v>1</v>
      </c>
      <c r="G157" s="184" t="str">
        <f>IF(OR('Contatos - P.200'!K159="Ótimo",'Contatos - P.200'!K159="Regular"),1," ")</f>
        <v xml:space="preserve"> </v>
      </c>
      <c r="H157" s="184">
        <f>IF('Contatos - P.200'!M159="Sim",1," ")</f>
        <v>1</v>
      </c>
      <c r="I157" s="47">
        <f t="shared" si="4"/>
        <v>2</v>
      </c>
      <c r="J157" s="47">
        <f t="shared" si="5"/>
        <v>1</v>
      </c>
    </row>
    <row r="158" spans="4:10" x14ac:dyDescent="0.3">
      <c r="D158" s="2"/>
      <c r="E158" s="2"/>
      <c r="F158" s="184" t="str">
        <f>IF('Contatos - P.200'!I160="Sim",1," ")</f>
        <v xml:space="preserve"> </v>
      </c>
      <c r="G158" s="184">
        <f>IF(OR('Contatos - P.200'!K160="Ótimo",'Contatos - P.200'!K160="Regular"),1," ")</f>
        <v>1</v>
      </c>
      <c r="H158" s="184" t="str">
        <f>IF('Contatos - P.200'!M160="Sim",1," ")</f>
        <v xml:space="preserve"> </v>
      </c>
      <c r="I158" s="47">
        <f t="shared" si="4"/>
        <v>1</v>
      </c>
      <c r="J158" s="47">
        <f t="shared" si="5"/>
        <v>1</v>
      </c>
    </row>
    <row r="159" spans="4:10" x14ac:dyDescent="0.3">
      <c r="D159" s="2"/>
      <c r="E159" s="2"/>
      <c r="F159" s="184">
        <f>IF('Contatos - P.200'!I161="Sim",1," ")</f>
        <v>1</v>
      </c>
      <c r="G159" s="184">
        <f>IF(OR('Contatos - P.200'!K161="Ótimo",'Contatos - P.200'!K161="Regular"),1," ")</f>
        <v>1</v>
      </c>
      <c r="H159" s="184">
        <f>IF('Contatos - P.200'!M161="Sim",1," ")</f>
        <v>1</v>
      </c>
      <c r="I159" s="47">
        <f t="shared" si="4"/>
        <v>3</v>
      </c>
      <c r="J159" s="47">
        <f t="shared" si="5"/>
        <v>2</v>
      </c>
    </row>
    <row r="160" spans="4:10" x14ac:dyDescent="0.3">
      <c r="D160" s="2"/>
      <c r="E160" s="2"/>
      <c r="F160" s="184">
        <f>IF('Contatos - P.200'!I162="Sim",1," ")</f>
        <v>1</v>
      </c>
      <c r="G160" s="184">
        <f>IF(OR('Contatos - P.200'!K162="Ótimo",'Contatos - P.200'!K162="Regular"),1," ")</f>
        <v>1</v>
      </c>
      <c r="H160" s="184" t="str">
        <f>IF('Contatos - P.200'!M162="Sim",1," ")</f>
        <v xml:space="preserve"> </v>
      </c>
      <c r="I160" s="47">
        <f t="shared" si="4"/>
        <v>2</v>
      </c>
      <c r="J160" s="47">
        <f t="shared" si="5"/>
        <v>2</v>
      </c>
    </row>
    <row r="161" spans="4:10" x14ac:dyDescent="0.3">
      <c r="D161" s="2"/>
      <c r="E161" s="2"/>
      <c r="F161" s="184">
        <f>IF('Contatos - P.200'!I163="Sim",1," ")</f>
        <v>1</v>
      </c>
      <c r="G161" s="184" t="str">
        <f>IF(OR('Contatos - P.200'!K163="Ótimo",'Contatos - P.200'!K163="Regular"),1," ")</f>
        <v xml:space="preserve"> </v>
      </c>
      <c r="H161" s="184">
        <f>IF('Contatos - P.200'!M163="Sim",1," ")</f>
        <v>1</v>
      </c>
      <c r="I161" s="47">
        <f t="shared" si="4"/>
        <v>2</v>
      </c>
      <c r="J161" s="47">
        <f t="shared" si="5"/>
        <v>1</v>
      </c>
    </row>
    <row r="162" spans="4:10" x14ac:dyDescent="0.3">
      <c r="D162" s="2"/>
      <c r="E162" s="2"/>
      <c r="F162" s="184" t="str">
        <f>IF('Contatos - P.200'!I164="Sim",1," ")</f>
        <v xml:space="preserve"> </v>
      </c>
      <c r="G162" s="184">
        <f>IF(OR('Contatos - P.200'!K164="Ótimo",'Contatos - P.200'!K164="Regular"),1," ")</f>
        <v>1</v>
      </c>
      <c r="H162" s="184" t="str">
        <f>IF('Contatos - P.200'!M164="Sim",1," ")</f>
        <v xml:space="preserve"> </v>
      </c>
      <c r="I162" s="47">
        <f t="shared" si="4"/>
        <v>1</v>
      </c>
      <c r="J162" s="47">
        <f t="shared" si="5"/>
        <v>1</v>
      </c>
    </row>
    <row r="163" spans="4:10" x14ac:dyDescent="0.3">
      <c r="D163" s="2"/>
      <c r="E163" s="2"/>
      <c r="F163" s="184" t="str">
        <f>IF('Contatos - P.200'!I165="Sim",1," ")</f>
        <v xml:space="preserve"> </v>
      </c>
      <c r="G163" s="184">
        <f>IF(OR('Contatos - P.200'!K165="Ótimo",'Contatos - P.200'!K165="Regular"),1," ")</f>
        <v>1</v>
      </c>
      <c r="H163" s="184">
        <f>IF('Contatos - P.200'!M165="Sim",1," ")</f>
        <v>1</v>
      </c>
      <c r="I163" s="47">
        <f t="shared" si="4"/>
        <v>2</v>
      </c>
      <c r="J163" s="47">
        <f t="shared" si="5"/>
        <v>1</v>
      </c>
    </row>
    <row r="164" spans="4:10" x14ac:dyDescent="0.3">
      <c r="D164" s="2"/>
      <c r="E164" s="2"/>
      <c r="F164" s="184" t="str">
        <f>IF('Contatos - P.200'!I166="Sim",1," ")</f>
        <v xml:space="preserve"> </v>
      </c>
      <c r="G164" s="184">
        <f>IF(OR('Contatos - P.200'!K166="Ótimo",'Contatos - P.200'!K166="Regular"),1," ")</f>
        <v>1</v>
      </c>
      <c r="H164" s="184" t="str">
        <f>IF('Contatos - P.200'!M166="Sim",1," ")</f>
        <v xml:space="preserve"> </v>
      </c>
      <c r="I164" s="47">
        <f t="shared" si="4"/>
        <v>1</v>
      </c>
      <c r="J164" s="47">
        <f t="shared" si="5"/>
        <v>1</v>
      </c>
    </row>
    <row r="165" spans="4:10" x14ac:dyDescent="0.3">
      <c r="D165" s="2"/>
      <c r="E165" s="2"/>
      <c r="F165" s="184">
        <f>IF('Contatos - P.200'!I167="Sim",1," ")</f>
        <v>1</v>
      </c>
      <c r="G165" s="184" t="str">
        <f>IF(OR('Contatos - P.200'!K167="Ótimo",'Contatos - P.200'!K167="Regular"),1," ")</f>
        <v xml:space="preserve"> </v>
      </c>
      <c r="H165" s="184">
        <f>IF('Contatos - P.200'!M167="Sim",1," ")</f>
        <v>1</v>
      </c>
      <c r="I165" s="47">
        <f t="shared" si="4"/>
        <v>2</v>
      </c>
      <c r="J165" s="47">
        <f t="shared" si="5"/>
        <v>1</v>
      </c>
    </row>
    <row r="166" spans="4:10" x14ac:dyDescent="0.3">
      <c r="D166" s="2"/>
      <c r="E166" s="2"/>
      <c r="F166" s="184">
        <f>IF('Contatos - P.200'!I168="Sim",1," ")</f>
        <v>1</v>
      </c>
      <c r="G166" s="184" t="str">
        <f>IF(OR('Contatos - P.200'!K168="Ótimo",'Contatos - P.200'!K168="Regular"),1," ")</f>
        <v xml:space="preserve"> </v>
      </c>
      <c r="H166" s="184" t="str">
        <f>IF('Contatos - P.200'!M168="Sim",1," ")</f>
        <v xml:space="preserve"> </v>
      </c>
      <c r="I166" s="47">
        <f t="shared" si="4"/>
        <v>1</v>
      </c>
      <c r="J166" s="47">
        <f t="shared" si="5"/>
        <v>1</v>
      </c>
    </row>
    <row r="167" spans="4:10" x14ac:dyDescent="0.3">
      <c r="D167" s="2"/>
      <c r="E167" s="2"/>
      <c r="F167" s="184" t="str">
        <f>IF('Contatos - P.200'!I169="Sim",1," ")</f>
        <v xml:space="preserve"> </v>
      </c>
      <c r="G167" s="184">
        <f>IF(OR('Contatos - P.200'!K169="Ótimo",'Contatos - P.200'!K169="Regular"),1," ")</f>
        <v>1</v>
      </c>
      <c r="H167" s="184">
        <f>IF('Contatos - P.200'!M169="Sim",1," ")</f>
        <v>1</v>
      </c>
      <c r="I167" s="47">
        <f t="shared" si="4"/>
        <v>2</v>
      </c>
      <c r="J167" s="47">
        <f t="shared" si="5"/>
        <v>1</v>
      </c>
    </row>
    <row r="168" spans="4:10" x14ac:dyDescent="0.3">
      <c r="D168" s="2"/>
      <c r="E168" s="2"/>
      <c r="F168" s="184">
        <f>IF('Contatos - P.200'!I170="Sim",1," ")</f>
        <v>1</v>
      </c>
      <c r="G168" s="184">
        <f>IF(OR('Contatos - P.200'!K170="Ótimo",'Contatos - P.200'!K170="Regular"),1," ")</f>
        <v>1</v>
      </c>
      <c r="H168" s="184" t="str">
        <f>IF('Contatos - P.200'!M170="Sim",1," ")</f>
        <v xml:space="preserve"> </v>
      </c>
      <c r="I168" s="47">
        <f t="shared" si="4"/>
        <v>2</v>
      </c>
      <c r="J168" s="47">
        <f t="shared" si="5"/>
        <v>2</v>
      </c>
    </row>
    <row r="169" spans="4:10" x14ac:dyDescent="0.3">
      <c r="D169" s="2"/>
      <c r="E169" s="2"/>
      <c r="F169" s="184">
        <f>IF('Contatos - P.200'!I171="Sim",1," ")</f>
        <v>1</v>
      </c>
      <c r="G169" s="184">
        <f>IF(OR('Contatos - P.200'!K171="Ótimo",'Contatos - P.200'!K171="Regular"),1," ")</f>
        <v>1</v>
      </c>
      <c r="H169" s="184">
        <f>IF('Contatos - P.200'!M171="Sim",1," ")</f>
        <v>1</v>
      </c>
      <c r="I169" s="47">
        <f t="shared" si="4"/>
        <v>3</v>
      </c>
      <c r="J169" s="47">
        <f t="shared" si="5"/>
        <v>2</v>
      </c>
    </row>
    <row r="170" spans="4:10" x14ac:dyDescent="0.3">
      <c r="D170" s="2"/>
      <c r="E170" s="2"/>
      <c r="F170" s="184">
        <f>IF('Contatos - P.200'!I172="Sim",1," ")</f>
        <v>1</v>
      </c>
      <c r="G170" s="184" t="str">
        <f>IF(OR('Contatos - P.200'!K172="Ótimo",'Contatos - P.200'!K172="Regular"),1," ")</f>
        <v xml:space="preserve"> </v>
      </c>
      <c r="H170" s="184" t="str">
        <f>IF('Contatos - P.200'!M172="Sim",1," ")</f>
        <v xml:space="preserve"> </v>
      </c>
      <c r="I170" s="47">
        <f t="shared" si="4"/>
        <v>1</v>
      </c>
      <c r="J170" s="47">
        <f t="shared" si="5"/>
        <v>1</v>
      </c>
    </row>
    <row r="171" spans="4:10" x14ac:dyDescent="0.3">
      <c r="D171" s="2"/>
      <c r="E171" s="2"/>
      <c r="F171" s="184" t="str">
        <f>IF('Contatos - P.200'!I173="Sim",1," ")</f>
        <v xml:space="preserve"> </v>
      </c>
      <c r="G171" s="184">
        <f>IF(OR('Contatos - P.200'!K173="Ótimo",'Contatos - P.200'!K173="Regular"),1," ")</f>
        <v>1</v>
      </c>
      <c r="H171" s="184">
        <f>IF('Contatos - P.200'!M173="Sim",1," ")</f>
        <v>1</v>
      </c>
      <c r="I171" s="47">
        <f t="shared" si="4"/>
        <v>2</v>
      </c>
      <c r="J171" s="47">
        <f t="shared" si="5"/>
        <v>1</v>
      </c>
    </row>
    <row r="172" spans="4:10" x14ac:dyDescent="0.3">
      <c r="D172" s="2"/>
      <c r="E172" s="2"/>
      <c r="F172" s="184">
        <f>IF('Contatos - P.200'!I174="Sim",1," ")</f>
        <v>1</v>
      </c>
      <c r="G172" s="184">
        <f>IF(OR('Contatos - P.200'!K174="Ótimo",'Contatos - P.200'!K174="Regular"),1," ")</f>
        <v>1</v>
      </c>
      <c r="H172" s="184" t="str">
        <f>IF('Contatos - P.200'!M174="Sim",1," ")</f>
        <v xml:space="preserve"> </v>
      </c>
      <c r="I172" s="47">
        <f t="shared" si="4"/>
        <v>2</v>
      </c>
      <c r="J172" s="47">
        <f t="shared" si="5"/>
        <v>2</v>
      </c>
    </row>
    <row r="173" spans="4:10" x14ac:dyDescent="0.3">
      <c r="D173" s="2"/>
      <c r="E173" s="2"/>
      <c r="F173" s="184" t="str">
        <f>IF('Contatos - P.200'!I175="Sim",1," ")</f>
        <v xml:space="preserve"> </v>
      </c>
      <c r="G173" s="184">
        <f>IF(OR('Contatos - P.200'!K175="Ótimo",'Contatos - P.200'!K175="Regular"),1," ")</f>
        <v>1</v>
      </c>
      <c r="H173" s="184">
        <f>IF('Contatos - P.200'!M175="Sim",1," ")</f>
        <v>1</v>
      </c>
      <c r="I173" s="47">
        <f t="shared" si="4"/>
        <v>2</v>
      </c>
      <c r="J173" s="47">
        <f t="shared" si="5"/>
        <v>1</v>
      </c>
    </row>
    <row r="174" spans="4:10" x14ac:dyDescent="0.3">
      <c r="D174" s="2"/>
      <c r="E174" s="2"/>
      <c r="F174" s="184">
        <f>IF('Contatos - P.200'!I176="Sim",1," ")</f>
        <v>1</v>
      </c>
      <c r="G174" s="184" t="str">
        <f>IF(OR('Contatos - P.200'!K176="Ótimo",'Contatos - P.200'!K176="Regular"),1," ")</f>
        <v xml:space="preserve"> </v>
      </c>
      <c r="H174" s="184" t="str">
        <f>IF('Contatos - P.200'!M176="Sim",1," ")</f>
        <v xml:space="preserve"> </v>
      </c>
      <c r="I174" s="47">
        <f t="shared" si="4"/>
        <v>1</v>
      </c>
      <c r="J174" s="47">
        <f t="shared" si="5"/>
        <v>1</v>
      </c>
    </row>
    <row r="175" spans="4:10" x14ac:dyDescent="0.3">
      <c r="D175" s="2"/>
      <c r="E175" s="2"/>
      <c r="F175" s="184">
        <f>IF('Contatos - P.200'!I177="Sim",1," ")</f>
        <v>1</v>
      </c>
      <c r="G175" s="184" t="str">
        <f>IF(OR('Contatos - P.200'!K177="Ótimo",'Contatos - P.200'!K177="Regular"),1," ")</f>
        <v xml:space="preserve"> </v>
      </c>
      <c r="H175" s="184">
        <f>IF('Contatos - P.200'!M177="Sim",1," ")</f>
        <v>1</v>
      </c>
      <c r="I175" s="47">
        <f t="shared" si="4"/>
        <v>2</v>
      </c>
      <c r="J175" s="47">
        <f t="shared" si="5"/>
        <v>1</v>
      </c>
    </row>
    <row r="176" spans="4:10" x14ac:dyDescent="0.3">
      <c r="D176" s="2"/>
      <c r="E176" s="2"/>
      <c r="F176" s="184">
        <f>IF('Contatos - P.200'!I178="Sim",1," ")</f>
        <v>1</v>
      </c>
      <c r="G176" s="184">
        <f>IF(OR('Contatos - P.200'!K178="Ótimo",'Contatos - P.200'!K178="Regular"),1," ")</f>
        <v>1</v>
      </c>
      <c r="H176" s="184" t="str">
        <f>IF('Contatos - P.200'!M178="Sim",1," ")</f>
        <v xml:space="preserve"> </v>
      </c>
      <c r="I176" s="47">
        <f t="shared" si="4"/>
        <v>2</v>
      </c>
      <c r="J176" s="47">
        <f t="shared" si="5"/>
        <v>2</v>
      </c>
    </row>
    <row r="177" spans="4:10" x14ac:dyDescent="0.3">
      <c r="D177" s="2"/>
      <c r="E177" s="2"/>
      <c r="F177" s="184" t="str">
        <f>IF('Contatos - P.200'!I179="Sim",1," ")</f>
        <v xml:space="preserve"> </v>
      </c>
      <c r="G177" s="184">
        <f>IF(OR('Contatos - P.200'!K179="Ótimo",'Contatos - P.200'!K179="Regular"),1," ")</f>
        <v>1</v>
      </c>
      <c r="H177" s="184">
        <f>IF('Contatos - P.200'!M179="Sim",1," ")</f>
        <v>1</v>
      </c>
      <c r="I177" s="47">
        <f t="shared" si="4"/>
        <v>2</v>
      </c>
      <c r="J177" s="47">
        <f t="shared" si="5"/>
        <v>1</v>
      </c>
    </row>
    <row r="178" spans="4:10" x14ac:dyDescent="0.3">
      <c r="D178" s="2"/>
      <c r="E178" s="2"/>
      <c r="F178" s="184" t="str">
        <f>IF('Contatos - P.200'!I180="Sim",1," ")</f>
        <v xml:space="preserve"> </v>
      </c>
      <c r="G178" s="184">
        <f>IF(OR('Contatos - P.200'!K180="Ótimo",'Contatos - P.200'!K180="Regular"),1," ")</f>
        <v>1</v>
      </c>
      <c r="H178" s="184" t="str">
        <f>IF('Contatos - P.200'!M180="Sim",1," ")</f>
        <v xml:space="preserve"> </v>
      </c>
      <c r="I178" s="47">
        <f t="shared" si="4"/>
        <v>1</v>
      </c>
      <c r="J178" s="47">
        <f t="shared" si="5"/>
        <v>1</v>
      </c>
    </row>
    <row r="179" spans="4:10" x14ac:dyDescent="0.3">
      <c r="D179" s="2"/>
      <c r="E179" s="2"/>
      <c r="F179" s="184" t="str">
        <f>IF('Contatos - P.200'!I181="Sim",1," ")</f>
        <v xml:space="preserve"> </v>
      </c>
      <c r="G179" s="184" t="str">
        <f>IF(OR('Contatos - P.200'!K181="Ótimo",'Contatos - P.200'!K181="Regular"),1," ")</f>
        <v xml:space="preserve"> </v>
      </c>
      <c r="H179" s="184">
        <f>IF('Contatos - P.200'!M181="Sim",1," ")</f>
        <v>1</v>
      </c>
      <c r="I179" s="47">
        <f t="shared" si="4"/>
        <v>1</v>
      </c>
      <c r="J179" s="47">
        <f t="shared" si="5"/>
        <v>0</v>
      </c>
    </row>
    <row r="180" spans="4:10" x14ac:dyDescent="0.3">
      <c r="D180" s="2"/>
      <c r="E180" s="2"/>
      <c r="F180" s="184">
        <f>IF('Contatos - P.200'!I182="Sim",1," ")</f>
        <v>1</v>
      </c>
      <c r="G180" s="184">
        <f>IF(OR('Contatos - P.200'!K182="Ótimo",'Contatos - P.200'!K182="Regular"),1," ")</f>
        <v>1</v>
      </c>
      <c r="H180" s="184" t="str">
        <f>IF('Contatos - P.200'!M182="Sim",1," ")</f>
        <v xml:space="preserve"> </v>
      </c>
      <c r="I180" s="47">
        <f t="shared" si="4"/>
        <v>2</v>
      </c>
      <c r="J180" s="47">
        <f t="shared" si="5"/>
        <v>2</v>
      </c>
    </row>
    <row r="181" spans="4:10" x14ac:dyDescent="0.3">
      <c r="D181" s="2"/>
      <c r="E181" s="2"/>
      <c r="F181" s="184">
        <f>IF('Contatos - P.200'!I183="Sim",1," ")</f>
        <v>1</v>
      </c>
      <c r="G181" s="184">
        <f>IF(OR('Contatos - P.200'!K183="Ótimo",'Contatos - P.200'!K183="Regular"),1," ")</f>
        <v>1</v>
      </c>
      <c r="H181" s="184">
        <f>IF('Contatos - P.200'!M183="Sim",1," ")</f>
        <v>1</v>
      </c>
      <c r="I181" s="47">
        <f t="shared" si="4"/>
        <v>3</v>
      </c>
      <c r="J181" s="47">
        <f t="shared" si="5"/>
        <v>2</v>
      </c>
    </row>
    <row r="182" spans="4:10" x14ac:dyDescent="0.3">
      <c r="D182" s="2"/>
      <c r="E182" s="2"/>
      <c r="F182" s="184" t="str">
        <f>IF('Contatos - P.200'!I184="Sim",1," ")</f>
        <v xml:space="preserve"> </v>
      </c>
      <c r="G182" s="184">
        <f>IF(OR('Contatos - P.200'!K184="Ótimo",'Contatos - P.200'!K184="Regular"),1," ")</f>
        <v>1</v>
      </c>
      <c r="H182" s="184" t="str">
        <f>IF('Contatos - P.200'!M184="Sim",1," ")</f>
        <v xml:space="preserve"> </v>
      </c>
      <c r="I182" s="47">
        <f t="shared" si="4"/>
        <v>1</v>
      </c>
      <c r="J182" s="47">
        <f t="shared" si="5"/>
        <v>1</v>
      </c>
    </row>
    <row r="183" spans="4:10" x14ac:dyDescent="0.3">
      <c r="D183" s="2"/>
      <c r="E183" s="2"/>
      <c r="F183" s="184">
        <f>IF('Contatos - P.200'!I185="Sim",1," ")</f>
        <v>1</v>
      </c>
      <c r="G183" s="184" t="str">
        <f>IF(OR('Contatos - P.200'!K185="Ótimo",'Contatos - P.200'!K185="Regular"),1," ")</f>
        <v xml:space="preserve"> </v>
      </c>
      <c r="H183" s="184">
        <f>IF('Contatos - P.200'!M185="Sim",1," ")</f>
        <v>1</v>
      </c>
      <c r="I183" s="47">
        <f t="shared" si="4"/>
        <v>2</v>
      </c>
      <c r="J183" s="47">
        <f t="shared" si="5"/>
        <v>1</v>
      </c>
    </row>
    <row r="184" spans="4:10" x14ac:dyDescent="0.3">
      <c r="D184" s="2"/>
      <c r="E184" s="2"/>
      <c r="F184" s="184">
        <f>IF('Contatos - P.200'!I186="Sim",1," ")</f>
        <v>1</v>
      </c>
      <c r="G184" s="184" t="str">
        <f>IF(OR('Contatos - P.200'!K186="Ótimo",'Contatos - P.200'!K186="Regular"),1," ")</f>
        <v xml:space="preserve"> </v>
      </c>
      <c r="H184" s="184" t="str">
        <f>IF('Contatos - P.200'!M186="Sim",1," ")</f>
        <v xml:space="preserve"> </v>
      </c>
      <c r="I184" s="47">
        <f t="shared" si="4"/>
        <v>1</v>
      </c>
      <c r="J184" s="47">
        <f t="shared" si="5"/>
        <v>1</v>
      </c>
    </row>
    <row r="185" spans="4:10" x14ac:dyDescent="0.3">
      <c r="D185" s="2"/>
      <c r="E185" s="2"/>
      <c r="F185" s="184">
        <f>IF('Contatos - P.200'!I187="Sim",1," ")</f>
        <v>1</v>
      </c>
      <c r="G185" s="184">
        <f>IF(OR('Contatos - P.200'!K187="Ótimo",'Contatos - P.200'!K187="Regular"),1," ")</f>
        <v>1</v>
      </c>
      <c r="H185" s="184">
        <f>IF('Contatos - P.200'!M187="Sim",1," ")</f>
        <v>1</v>
      </c>
      <c r="I185" s="47">
        <f t="shared" si="4"/>
        <v>3</v>
      </c>
      <c r="J185" s="47">
        <f t="shared" si="5"/>
        <v>2</v>
      </c>
    </row>
    <row r="186" spans="4:10" x14ac:dyDescent="0.3">
      <c r="D186" s="2"/>
      <c r="E186" s="2"/>
      <c r="F186" s="184" t="str">
        <f>IF('Contatos - P.200'!I188="Sim",1," ")</f>
        <v xml:space="preserve"> </v>
      </c>
      <c r="G186" s="184">
        <f>IF(OR('Contatos - P.200'!K188="Ótimo",'Contatos - P.200'!K188="Regular"),1," ")</f>
        <v>1</v>
      </c>
      <c r="H186" s="184" t="str">
        <f>IF('Contatos - P.200'!M188="Sim",1," ")</f>
        <v xml:space="preserve"> </v>
      </c>
      <c r="I186" s="47">
        <f t="shared" si="4"/>
        <v>1</v>
      </c>
      <c r="J186" s="47">
        <f t="shared" si="5"/>
        <v>1</v>
      </c>
    </row>
    <row r="187" spans="4:10" x14ac:dyDescent="0.3">
      <c r="D187" s="2"/>
      <c r="E187" s="2"/>
      <c r="F187" s="184">
        <f>IF('Contatos - P.200'!I189="Sim",1," ")</f>
        <v>1</v>
      </c>
      <c r="G187" s="184">
        <f>IF(OR('Contatos - P.200'!K189="Ótimo",'Contatos - P.200'!K189="Regular"),1," ")</f>
        <v>1</v>
      </c>
      <c r="H187" s="184">
        <f>IF('Contatos - P.200'!M189="Sim",1," ")</f>
        <v>1</v>
      </c>
      <c r="I187" s="47">
        <f t="shared" si="4"/>
        <v>3</v>
      </c>
      <c r="J187" s="47">
        <f t="shared" si="5"/>
        <v>2</v>
      </c>
    </row>
    <row r="188" spans="4:10" x14ac:dyDescent="0.3">
      <c r="D188" s="2"/>
      <c r="E188" s="2"/>
      <c r="F188" s="184">
        <f>IF('Contatos - P.200'!I190="Sim",1," ")</f>
        <v>1</v>
      </c>
      <c r="G188" s="184" t="str">
        <f>IF(OR('Contatos - P.200'!K190="Ótimo",'Contatos - P.200'!K190="Regular"),1," ")</f>
        <v xml:space="preserve"> </v>
      </c>
      <c r="H188" s="184" t="str">
        <f>IF('Contatos - P.200'!M190="Sim",1," ")</f>
        <v xml:space="preserve"> </v>
      </c>
      <c r="I188" s="47">
        <f t="shared" si="4"/>
        <v>1</v>
      </c>
      <c r="J188" s="47">
        <f t="shared" si="5"/>
        <v>1</v>
      </c>
    </row>
    <row r="189" spans="4:10" x14ac:dyDescent="0.3">
      <c r="D189" s="2"/>
      <c r="E189" s="2"/>
      <c r="F189" s="184">
        <f>IF('Contatos - P.200'!I191="Sim",1," ")</f>
        <v>1</v>
      </c>
      <c r="G189" s="184">
        <f>IF(OR('Contatos - P.200'!K191="Ótimo",'Contatos - P.200'!K191="Regular"),1," ")</f>
        <v>1</v>
      </c>
      <c r="H189" s="184">
        <f>IF('Contatos - P.200'!M191="Sim",1," ")</f>
        <v>1</v>
      </c>
      <c r="I189" s="47">
        <f t="shared" si="4"/>
        <v>3</v>
      </c>
      <c r="J189" s="47">
        <f t="shared" si="5"/>
        <v>2</v>
      </c>
    </row>
    <row r="190" spans="4:10" x14ac:dyDescent="0.3">
      <c r="D190" s="2"/>
      <c r="E190" s="2"/>
      <c r="F190" s="184" t="str">
        <f>IF('Contatos - P.200'!I192="Sim",1," ")</f>
        <v xml:space="preserve"> </v>
      </c>
      <c r="G190" s="184">
        <f>IF(OR('Contatos - P.200'!K192="Ótimo",'Contatos - P.200'!K192="Regular"),1," ")</f>
        <v>1</v>
      </c>
      <c r="H190" s="184" t="str">
        <f>IF('Contatos - P.200'!M192="Sim",1," ")</f>
        <v xml:space="preserve"> </v>
      </c>
      <c r="I190" s="47">
        <f t="shared" si="4"/>
        <v>1</v>
      </c>
      <c r="J190" s="47">
        <f t="shared" si="5"/>
        <v>1</v>
      </c>
    </row>
    <row r="191" spans="4:10" x14ac:dyDescent="0.3">
      <c r="D191" s="2"/>
      <c r="E191" s="2"/>
      <c r="F191" s="184" t="str">
        <f>IF('Contatos - P.200'!I193="Sim",1," ")</f>
        <v xml:space="preserve"> </v>
      </c>
      <c r="G191" s="184">
        <f>IF(OR('Contatos - P.200'!K193="Ótimo",'Contatos - P.200'!K193="Regular"),1," ")</f>
        <v>1</v>
      </c>
      <c r="H191" s="184">
        <f>IF('Contatos - P.200'!M193="Sim",1," ")</f>
        <v>1</v>
      </c>
      <c r="I191" s="47">
        <f t="shared" si="4"/>
        <v>2</v>
      </c>
      <c r="J191" s="47">
        <f t="shared" si="5"/>
        <v>1</v>
      </c>
    </row>
    <row r="192" spans="4:10" x14ac:dyDescent="0.3">
      <c r="D192" s="2"/>
      <c r="E192" s="2"/>
      <c r="F192" s="184" t="str">
        <f>IF('Contatos - P.200'!I194="Sim",1," ")</f>
        <v xml:space="preserve"> </v>
      </c>
      <c r="G192" s="184" t="str">
        <f>IF(OR('Contatos - P.200'!K194="Ótimo",'Contatos - P.200'!K194="Regular"),1," ")</f>
        <v xml:space="preserve"> </v>
      </c>
      <c r="H192" s="184" t="str">
        <f>IF('Contatos - P.200'!M194="Sim",1," ")</f>
        <v xml:space="preserve"> </v>
      </c>
      <c r="I192" s="47">
        <f t="shared" si="4"/>
        <v>0</v>
      </c>
      <c r="J192" s="47">
        <f t="shared" si="5"/>
        <v>0</v>
      </c>
    </row>
    <row r="193" spans="4:10" x14ac:dyDescent="0.3">
      <c r="D193" s="2"/>
      <c r="E193" s="2"/>
      <c r="F193" s="184">
        <f>IF('Contatos - P.200'!I195="Sim",1," ")</f>
        <v>1</v>
      </c>
      <c r="G193" s="184" t="str">
        <f>IF(OR('Contatos - P.200'!K195="Ótimo",'Contatos - P.200'!K195="Regular"),1," ")</f>
        <v xml:space="preserve"> </v>
      </c>
      <c r="H193" s="184">
        <f>IF('Contatos - P.200'!M195="Sim",1," ")</f>
        <v>1</v>
      </c>
      <c r="I193" s="47">
        <f t="shared" si="4"/>
        <v>2</v>
      </c>
      <c r="J193" s="47">
        <f t="shared" si="5"/>
        <v>1</v>
      </c>
    </row>
    <row r="194" spans="4:10" x14ac:dyDescent="0.3">
      <c r="D194" s="2"/>
      <c r="E194" s="2"/>
      <c r="F194" s="184">
        <f>IF('Contatos - P.200'!I196="Sim",1," ")</f>
        <v>1</v>
      </c>
      <c r="G194" s="184">
        <f>IF(OR('Contatos - P.200'!K196="Ótimo",'Contatos - P.200'!K196="Regular"),1," ")</f>
        <v>1</v>
      </c>
      <c r="H194" s="184" t="str">
        <f>IF('Contatos - P.200'!M196="Sim",1," ")</f>
        <v xml:space="preserve"> </v>
      </c>
      <c r="I194" s="47">
        <f t="shared" si="4"/>
        <v>2</v>
      </c>
      <c r="J194" s="47">
        <f t="shared" si="5"/>
        <v>2</v>
      </c>
    </row>
    <row r="195" spans="4:10" x14ac:dyDescent="0.3">
      <c r="D195" s="2"/>
      <c r="E195" s="2"/>
      <c r="F195" s="184" t="str">
        <f>IF('Contatos - P.200'!I197="Sim",1," ")</f>
        <v xml:space="preserve"> </v>
      </c>
      <c r="G195" s="184">
        <f>IF(OR('Contatos - P.200'!K197="Ótimo",'Contatos - P.200'!K197="Regular"),1," ")</f>
        <v>1</v>
      </c>
      <c r="H195" s="184">
        <f>IF('Contatos - P.200'!M197="Sim",1," ")</f>
        <v>1</v>
      </c>
      <c r="I195" s="47">
        <f t="shared" si="4"/>
        <v>2</v>
      </c>
      <c r="J195" s="47">
        <f t="shared" si="5"/>
        <v>1</v>
      </c>
    </row>
    <row r="196" spans="4:10" x14ac:dyDescent="0.3">
      <c r="D196" s="2"/>
      <c r="E196" s="2"/>
      <c r="F196" s="184">
        <f>IF('Contatos - P.200'!I198="Sim",1," ")</f>
        <v>1</v>
      </c>
      <c r="G196" s="184">
        <f>IF(OR('Contatos - P.200'!K198="Ótimo",'Contatos - P.200'!K198="Regular"),1," ")</f>
        <v>1</v>
      </c>
      <c r="H196" s="184" t="str">
        <f>IF('Contatos - P.200'!M198="Sim",1," ")</f>
        <v xml:space="preserve"> </v>
      </c>
      <c r="I196" s="47">
        <f t="shared" si="4"/>
        <v>2</v>
      </c>
      <c r="J196" s="47">
        <f t="shared" si="5"/>
        <v>2</v>
      </c>
    </row>
    <row r="197" spans="4:10" x14ac:dyDescent="0.3">
      <c r="D197" s="2"/>
      <c r="E197" s="2"/>
      <c r="F197" s="184">
        <f>IF('Contatos - P.200'!I199="Sim",1," ")</f>
        <v>1</v>
      </c>
      <c r="G197" s="184" t="str">
        <f>IF(OR('Contatos - P.200'!K199="Ótimo",'Contatos - P.200'!K199="Regular"),1," ")</f>
        <v xml:space="preserve"> </v>
      </c>
      <c r="H197" s="184">
        <f>IF('Contatos - P.200'!M199="Sim",1," ")</f>
        <v>1</v>
      </c>
      <c r="I197" s="47">
        <f t="shared" ref="I197:I260" si="6">SUM(F197:H197)</f>
        <v>2</v>
      </c>
      <c r="J197" s="47">
        <f t="shared" si="5"/>
        <v>1</v>
      </c>
    </row>
    <row r="198" spans="4:10" x14ac:dyDescent="0.3">
      <c r="D198" s="2"/>
      <c r="E198" s="2"/>
      <c r="F198" s="184">
        <f>IF('Contatos - P.200'!I200="Sim",1," ")</f>
        <v>1</v>
      </c>
      <c r="G198" s="184">
        <f>IF(OR('Contatos - P.200'!K200="Ótimo",'Contatos - P.200'!K200="Regular"),1," ")</f>
        <v>1</v>
      </c>
      <c r="H198" s="184" t="str">
        <f>IF('Contatos - P.200'!M200="Sim",1," ")</f>
        <v xml:space="preserve"> </v>
      </c>
      <c r="I198" s="47">
        <f t="shared" si="6"/>
        <v>2</v>
      </c>
      <c r="J198" s="47">
        <f t="shared" ref="J198:J261" si="7">SUM(F198:G198)</f>
        <v>2</v>
      </c>
    </row>
    <row r="199" spans="4:10" x14ac:dyDescent="0.3">
      <c r="D199" s="2"/>
      <c r="E199" s="2"/>
      <c r="F199" s="184" t="str">
        <f>IF('Contatos - P.200'!I201="Sim",1," ")</f>
        <v xml:space="preserve"> </v>
      </c>
      <c r="G199" s="184">
        <f>IF(OR('Contatos - P.200'!K201="Ótimo",'Contatos - P.200'!K201="Regular"),1," ")</f>
        <v>1</v>
      </c>
      <c r="H199" s="184">
        <f>IF('Contatos - P.200'!M201="Sim",1," ")</f>
        <v>1</v>
      </c>
      <c r="I199" s="47">
        <f t="shared" si="6"/>
        <v>2</v>
      </c>
      <c r="J199" s="47">
        <f t="shared" si="7"/>
        <v>1</v>
      </c>
    </row>
    <row r="200" spans="4:10" x14ac:dyDescent="0.3">
      <c r="D200" s="2"/>
      <c r="E200" s="2"/>
      <c r="F200" s="184" t="str">
        <f>IF('Contatos - P.200'!I202="Sim",1," ")</f>
        <v xml:space="preserve"> </v>
      </c>
      <c r="G200" s="184">
        <f>IF(OR('Contatos - P.200'!K202="Ótimo",'Contatos - P.200'!K202="Regular"),1," ")</f>
        <v>1</v>
      </c>
      <c r="H200" s="184" t="str">
        <f>IF('Contatos - P.200'!M202="Sim",1," ")</f>
        <v xml:space="preserve"> </v>
      </c>
      <c r="I200" s="47">
        <f t="shared" si="6"/>
        <v>1</v>
      </c>
      <c r="J200" s="47">
        <f t="shared" si="7"/>
        <v>1</v>
      </c>
    </row>
    <row r="201" spans="4:10" x14ac:dyDescent="0.3">
      <c r="D201" s="2"/>
      <c r="E201" s="2"/>
      <c r="F201" s="184" t="str">
        <f>IF('Contatos - P.200'!I203="Sim",1," ")</f>
        <v xml:space="preserve"> </v>
      </c>
      <c r="G201" s="184" t="str">
        <f>IF(OR('Contatos - P.200'!K203="Ótimo",'Contatos - P.200'!K203="Regular"),1," ")</f>
        <v xml:space="preserve"> </v>
      </c>
      <c r="H201" s="184">
        <f>IF('Contatos - P.200'!M203="Sim",1," ")</f>
        <v>1</v>
      </c>
      <c r="I201" s="47">
        <f t="shared" si="6"/>
        <v>1</v>
      </c>
      <c r="J201" s="47">
        <f t="shared" si="7"/>
        <v>0</v>
      </c>
    </row>
    <row r="202" spans="4:10" x14ac:dyDescent="0.3">
      <c r="D202" s="2"/>
      <c r="E202" s="2"/>
      <c r="F202" s="184">
        <f>IF('Contatos - P.200'!I204="Sim",1," ")</f>
        <v>1</v>
      </c>
      <c r="G202" s="184" t="str">
        <f>IF(OR('Contatos - P.200'!K204="Ótimo",'Contatos - P.200'!K204="Regular"),1," ")</f>
        <v xml:space="preserve"> </v>
      </c>
      <c r="H202" s="184" t="str">
        <f>IF('Contatos - P.200'!M204="Sim",1," ")</f>
        <v xml:space="preserve"> </v>
      </c>
      <c r="I202" s="47">
        <f t="shared" si="6"/>
        <v>1</v>
      </c>
      <c r="J202" s="47">
        <f t="shared" si="7"/>
        <v>1</v>
      </c>
    </row>
    <row r="203" spans="4:10" x14ac:dyDescent="0.3">
      <c r="D203" s="2"/>
      <c r="E203" s="2"/>
      <c r="F203" s="184" t="str">
        <f>IF('Contatos - P.200'!I205="Sim",1," ")</f>
        <v xml:space="preserve"> </v>
      </c>
      <c r="G203" s="184">
        <f>IF(OR('Contatos - P.200'!K205="Ótimo",'Contatos - P.200'!K205="Regular"),1," ")</f>
        <v>1</v>
      </c>
      <c r="H203" s="184">
        <f>IF('Contatos - P.200'!M205="Sim",1," ")</f>
        <v>1</v>
      </c>
      <c r="I203" s="47">
        <f t="shared" si="6"/>
        <v>2</v>
      </c>
      <c r="J203" s="47">
        <f t="shared" si="7"/>
        <v>1</v>
      </c>
    </row>
    <row r="204" spans="4:10" x14ac:dyDescent="0.3">
      <c r="D204" s="2"/>
      <c r="E204" s="2"/>
      <c r="F204" s="184">
        <f>IF('Contatos - P.200'!I206="Sim",1," ")</f>
        <v>1</v>
      </c>
      <c r="G204" s="184">
        <f>IF(OR('Contatos - P.200'!K206="Ótimo",'Contatos - P.200'!K206="Regular"),1," ")</f>
        <v>1</v>
      </c>
      <c r="H204" s="184" t="str">
        <f>IF('Contatos - P.200'!M206="Sim",1," ")</f>
        <v xml:space="preserve"> </v>
      </c>
      <c r="I204" s="47">
        <f t="shared" si="6"/>
        <v>2</v>
      </c>
      <c r="J204" s="47">
        <f t="shared" si="7"/>
        <v>2</v>
      </c>
    </row>
    <row r="205" spans="4:10" x14ac:dyDescent="0.3">
      <c r="D205" s="2"/>
      <c r="E205" s="2"/>
      <c r="F205" s="184" t="str">
        <f>IF('Contatos - P.200'!I207="Sim",1," ")</f>
        <v xml:space="preserve"> </v>
      </c>
      <c r="G205" s="184" t="str">
        <f>IF(OR('Contatos - P.200'!K207="Ótimo",'Contatos - P.200'!K207="Regular"),1," ")</f>
        <v xml:space="preserve"> </v>
      </c>
      <c r="H205" s="184" t="str">
        <f>IF('Contatos - P.200'!M207="Sim",1," ")</f>
        <v xml:space="preserve"> </v>
      </c>
      <c r="I205" s="47">
        <f t="shared" si="6"/>
        <v>0</v>
      </c>
      <c r="J205" s="47">
        <f t="shared" si="7"/>
        <v>0</v>
      </c>
    </row>
    <row r="206" spans="4:10" x14ac:dyDescent="0.3">
      <c r="D206" s="2"/>
      <c r="E206" s="2"/>
      <c r="F206" s="184" t="str">
        <f>IF('Contatos - P.200'!I208="Sim",1," ")</f>
        <v xml:space="preserve"> </v>
      </c>
      <c r="G206" s="184" t="str">
        <f>IF(OR('Contatos - P.200'!K208="Ótimo",'Contatos - P.200'!K208="Regular"),1," ")</f>
        <v xml:space="preserve"> </v>
      </c>
      <c r="H206" s="184" t="str">
        <f>IF('Contatos - P.200'!M208="Sim",1," ")</f>
        <v xml:space="preserve"> </v>
      </c>
      <c r="I206" s="47">
        <f t="shared" si="6"/>
        <v>0</v>
      </c>
      <c r="J206" s="47">
        <f t="shared" si="7"/>
        <v>0</v>
      </c>
    </row>
    <row r="207" spans="4:10" x14ac:dyDescent="0.3">
      <c r="D207" s="2"/>
      <c r="E207" s="2"/>
      <c r="F207" s="184" t="str">
        <f>IF('Contatos - P.200'!I209="Sim",1," ")</f>
        <v xml:space="preserve"> </v>
      </c>
      <c r="G207" s="184" t="str">
        <f>IF(OR('Contatos - P.200'!K209="Ótimo",'Contatos - P.200'!K209="Regular"),1," ")</f>
        <v xml:space="preserve"> </v>
      </c>
      <c r="H207" s="184" t="str">
        <f>IF('Contatos - P.200'!M209="Sim",1," ")</f>
        <v xml:space="preserve"> </v>
      </c>
      <c r="I207" s="47">
        <f t="shared" si="6"/>
        <v>0</v>
      </c>
      <c r="J207" s="47">
        <f t="shared" si="7"/>
        <v>0</v>
      </c>
    </row>
    <row r="208" spans="4:10" x14ac:dyDescent="0.3">
      <c r="D208" s="2"/>
      <c r="E208" s="2"/>
      <c r="F208" s="184" t="str">
        <f>IF('Contatos - P.200'!I210="Sim",1," ")</f>
        <v xml:space="preserve"> </v>
      </c>
      <c r="G208" s="184" t="str">
        <f>IF(OR('Contatos - P.200'!K210="Ótimo",'Contatos - P.200'!K210="Regular"),1," ")</f>
        <v xml:space="preserve"> </v>
      </c>
      <c r="H208" s="184" t="str">
        <f>IF('Contatos - P.200'!M210="Sim",1," ")</f>
        <v xml:space="preserve"> </v>
      </c>
      <c r="I208" s="47">
        <f t="shared" si="6"/>
        <v>0</v>
      </c>
      <c r="J208" s="47">
        <f t="shared" si="7"/>
        <v>0</v>
      </c>
    </row>
    <row r="209" spans="4:10" x14ac:dyDescent="0.3">
      <c r="D209" s="2"/>
      <c r="E209" s="2"/>
      <c r="F209" s="184" t="str">
        <f>IF('Contatos - P.200'!I211="Sim",1," ")</f>
        <v xml:space="preserve"> </v>
      </c>
      <c r="G209" s="184" t="str">
        <f>IF(OR('Contatos - P.200'!K211="Ótimo",'Contatos - P.200'!K211="Regular"),1," ")</f>
        <v xml:space="preserve"> </v>
      </c>
      <c r="H209" s="184" t="str">
        <f>IF('Contatos - P.200'!M211="Sim",1," ")</f>
        <v xml:space="preserve"> </v>
      </c>
      <c r="I209" s="47">
        <f t="shared" si="6"/>
        <v>0</v>
      </c>
      <c r="J209" s="47">
        <f t="shared" si="7"/>
        <v>0</v>
      </c>
    </row>
    <row r="210" spans="4:10" x14ac:dyDescent="0.3">
      <c r="D210" s="2"/>
      <c r="E210" s="2"/>
      <c r="F210" s="184" t="str">
        <f>IF('Contatos - P.200'!I212="Sim",1," ")</f>
        <v xml:space="preserve"> </v>
      </c>
      <c r="G210" s="184" t="str">
        <f>IF(OR('Contatos - P.200'!K212="Ótimo",'Contatos - P.200'!K212="Regular"),1," ")</f>
        <v xml:space="preserve"> </v>
      </c>
      <c r="H210" s="184" t="str">
        <f>IF('Contatos - P.200'!M212="Sim",1," ")</f>
        <v xml:space="preserve"> </v>
      </c>
      <c r="I210" s="47">
        <f t="shared" si="6"/>
        <v>0</v>
      </c>
      <c r="J210" s="47">
        <f t="shared" si="7"/>
        <v>0</v>
      </c>
    </row>
    <row r="211" spans="4:10" x14ac:dyDescent="0.3">
      <c r="D211" s="2"/>
      <c r="E211" s="2"/>
      <c r="F211" s="184" t="str">
        <f>IF('Contatos - P.200'!I213="Sim",1," ")</f>
        <v xml:space="preserve"> </v>
      </c>
      <c r="G211" s="184" t="str">
        <f>IF(OR('Contatos - P.200'!K213="Ótimo",'Contatos - P.200'!K213="Regular"),1," ")</f>
        <v xml:space="preserve"> </v>
      </c>
      <c r="H211" s="184" t="str">
        <f>IF('Contatos - P.200'!M213="Sim",1," ")</f>
        <v xml:space="preserve"> </v>
      </c>
      <c r="I211" s="47">
        <f t="shared" si="6"/>
        <v>0</v>
      </c>
      <c r="J211" s="47">
        <f t="shared" si="7"/>
        <v>0</v>
      </c>
    </row>
    <row r="212" spans="4:10" x14ac:dyDescent="0.3">
      <c r="D212" s="2"/>
      <c r="E212" s="2"/>
      <c r="F212" s="184" t="str">
        <f>IF('Contatos - P.200'!I214="Sim",1," ")</f>
        <v xml:space="preserve"> </v>
      </c>
      <c r="G212" s="184" t="str">
        <f>IF(OR('Contatos - P.200'!K214="Ótimo",'Contatos - P.200'!K214="Regular"),1," ")</f>
        <v xml:space="preserve"> </v>
      </c>
      <c r="H212" s="184" t="str">
        <f>IF('Contatos - P.200'!M214="Sim",1," ")</f>
        <v xml:space="preserve"> </v>
      </c>
      <c r="I212" s="47">
        <f t="shared" si="6"/>
        <v>0</v>
      </c>
      <c r="J212" s="47">
        <f t="shared" si="7"/>
        <v>0</v>
      </c>
    </row>
    <row r="213" spans="4:10" x14ac:dyDescent="0.3">
      <c r="D213" s="2"/>
      <c r="E213" s="2"/>
      <c r="F213" s="184" t="str">
        <f>IF('Contatos - P.200'!I215="Sim",1," ")</f>
        <v xml:space="preserve"> </v>
      </c>
      <c r="G213" s="184" t="str">
        <f>IF(OR('Contatos - P.200'!K215="Ótimo",'Contatos - P.200'!K215="Regular"),1," ")</f>
        <v xml:space="preserve"> </v>
      </c>
      <c r="H213" s="184" t="str">
        <f>IF('Contatos - P.200'!M215="Sim",1," ")</f>
        <v xml:space="preserve"> </v>
      </c>
      <c r="I213" s="47">
        <f t="shared" si="6"/>
        <v>0</v>
      </c>
      <c r="J213" s="47">
        <f t="shared" si="7"/>
        <v>0</v>
      </c>
    </row>
    <row r="214" spans="4:10" x14ac:dyDescent="0.3">
      <c r="D214" s="2"/>
      <c r="E214" s="2"/>
      <c r="F214" s="184" t="str">
        <f>IF('Contatos - P.200'!I216="Sim",1," ")</f>
        <v xml:space="preserve"> </v>
      </c>
      <c r="G214" s="184" t="str">
        <f>IF(OR('Contatos - P.200'!K216="Ótimo",'Contatos - P.200'!K216="Regular"),1," ")</f>
        <v xml:space="preserve"> </v>
      </c>
      <c r="H214" s="184" t="str">
        <f>IF('Contatos - P.200'!M216="Sim",1," ")</f>
        <v xml:space="preserve"> </v>
      </c>
      <c r="I214" s="47">
        <f t="shared" si="6"/>
        <v>0</v>
      </c>
      <c r="J214" s="47">
        <f t="shared" si="7"/>
        <v>0</v>
      </c>
    </row>
    <row r="215" spans="4:10" x14ac:dyDescent="0.3">
      <c r="D215" s="2"/>
      <c r="E215" s="2"/>
      <c r="F215" s="184" t="str">
        <f>IF('Contatos - P.200'!I217="Sim",1," ")</f>
        <v xml:space="preserve"> </v>
      </c>
      <c r="G215" s="184" t="str">
        <f>IF(OR('Contatos - P.200'!K217="Ótimo",'Contatos - P.200'!K217="Regular"),1," ")</f>
        <v xml:space="preserve"> </v>
      </c>
      <c r="H215" s="184" t="str">
        <f>IF('Contatos - P.200'!M217="Sim",1," ")</f>
        <v xml:space="preserve"> </v>
      </c>
      <c r="I215" s="47">
        <f t="shared" si="6"/>
        <v>0</v>
      </c>
      <c r="J215" s="47">
        <f t="shared" si="7"/>
        <v>0</v>
      </c>
    </row>
    <row r="216" spans="4:10" x14ac:dyDescent="0.3">
      <c r="D216" s="2"/>
      <c r="E216" s="2"/>
      <c r="F216" s="184" t="str">
        <f>IF('Contatos - P.200'!I218="Sim",1," ")</f>
        <v xml:space="preserve"> </v>
      </c>
      <c r="G216" s="184" t="str">
        <f>IF(OR('Contatos - P.200'!K218="Ótimo",'Contatos - P.200'!K218="Regular"),1," ")</f>
        <v xml:space="preserve"> </v>
      </c>
      <c r="H216" s="184" t="str">
        <f>IF('Contatos - P.200'!M218="Sim",1," ")</f>
        <v xml:space="preserve"> </v>
      </c>
      <c r="I216" s="47">
        <f t="shared" si="6"/>
        <v>0</v>
      </c>
      <c r="J216" s="47">
        <f t="shared" si="7"/>
        <v>0</v>
      </c>
    </row>
    <row r="217" spans="4:10" x14ac:dyDescent="0.3">
      <c r="D217" s="2"/>
      <c r="E217" s="2"/>
      <c r="F217" s="184" t="str">
        <f>IF('Contatos - P.200'!I219="Sim",1," ")</f>
        <v xml:space="preserve"> </v>
      </c>
      <c r="G217" s="184" t="str">
        <f>IF(OR('Contatos - P.200'!K219="Ótimo",'Contatos - P.200'!K219="Regular"),1," ")</f>
        <v xml:space="preserve"> </v>
      </c>
      <c r="H217" s="184" t="str">
        <f>IF('Contatos - P.200'!M219="Sim",1," ")</f>
        <v xml:space="preserve"> </v>
      </c>
      <c r="I217" s="47">
        <f t="shared" si="6"/>
        <v>0</v>
      </c>
      <c r="J217" s="47">
        <f t="shared" si="7"/>
        <v>0</v>
      </c>
    </row>
    <row r="218" spans="4:10" x14ac:dyDescent="0.3">
      <c r="D218" s="2"/>
      <c r="E218" s="2"/>
      <c r="F218" s="184" t="str">
        <f>IF('Contatos - P.200'!I220="Sim",1," ")</f>
        <v xml:space="preserve"> </v>
      </c>
      <c r="G218" s="184" t="str">
        <f>IF(OR('Contatos - P.200'!K220="Ótimo",'Contatos - P.200'!K220="Regular"),1," ")</f>
        <v xml:space="preserve"> </v>
      </c>
      <c r="H218" s="184" t="str">
        <f>IF('Contatos - P.200'!M220="Sim",1," ")</f>
        <v xml:space="preserve"> </v>
      </c>
      <c r="I218" s="47">
        <f t="shared" si="6"/>
        <v>0</v>
      </c>
      <c r="J218" s="47">
        <f t="shared" si="7"/>
        <v>0</v>
      </c>
    </row>
    <row r="219" spans="4:10" x14ac:dyDescent="0.3">
      <c r="D219" s="2"/>
      <c r="E219" s="2"/>
      <c r="F219" s="184" t="str">
        <f>IF('Contatos - P.200'!I221="Sim",1," ")</f>
        <v xml:space="preserve"> </v>
      </c>
      <c r="G219" s="184" t="str">
        <f>IF(OR('Contatos - P.200'!K221="Ótimo",'Contatos - P.200'!K221="Regular"),1," ")</f>
        <v xml:space="preserve"> </v>
      </c>
      <c r="H219" s="184" t="str">
        <f>IF('Contatos - P.200'!M221="Sim",1," ")</f>
        <v xml:space="preserve"> </v>
      </c>
      <c r="I219" s="47">
        <f t="shared" si="6"/>
        <v>0</v>
      </c>
      <c r="J219" s="47">
        <f t="shared" si="7"/>
        <v>0</v>
      </c>
    </row>
    <row r="220" spans="4:10" x14ac:dyDescent="0.3">
      <c r="D220" s="2"/>
      <c r="E220" s="2"/>
      <c r="F220" s="184" t="str">
        <f>IF('Contatos - P.200'!I222="Sim",1," ")</f>
        <v xml:space="preserve"> </v>
      </c>
      <c r="G220" s="184" t="str">
        <f>IF(OR('Contatos - P.200'!K222="Ótimo",'Contatos - P.200'!K222="Regular"),1," ")</f>
        <v xml:space="preserve"> </v>
      </c>
      <c r="H220" s="184" t="str">
        <f>IF('Contatos - P.200'!M222="Sim",1," ")</f>
        <v xml:space="preserve"> </v>
      </c>
      <c r="I220" s="47">
        <f t="shared" si="6"/>
        <v>0</v>
      </c>
      <c r="J220" s="47">
        <f t="shared" si="7"/>
        <v>0</v>
      </c>
    </row>
    <row r="221" spans="4:10" x14ac:dyDescent="0.3">
      <c r="D221" s="2"/>
      <c r="E221" s="2"/>
      <c r="F221" s="184" t="str">
        <f>IF('Contatos - P.200'!I223="Sim",1," ")</f>
        <v xml:space="preserve"> </v>
      </c>
      <c r="G221" s="184" t="str">
        <f>IF(OR('Contatos - P.200'!K223="Ótimo",'Contatos - P.200'!K223="Regular"),1," ")</f>
        <v xml:space="preserve"> </v>
      </c>
      <c r="H221" s="184" t="str">
        <f>IF('Contatos - P.200'!M223="Sim",1," ")</f>
        <v xml:space="preserve"> </v>
      </c>
      <c r="I221" s="47">
        <f t="shared" si="6"/>
        <v>0</v>
      </c>
      <c r="J221" s="47">
        <f t="shared" si="7"/>
        <v>0</v>
      </c>
    </row>
    <row r="222" spans="4:10" x14ac:dyDescent="0.3">
      <c r="D222" s="2"/>
      <c r="E222" s="2"/>
      <c r="F222" s="184" t="str">
        <f>IF('Contatos - P.200'!I224="Sim",1," ")</f>
        <v xml:space="preserve"> </v>
      </c>
      <c r="G222" s="184" t="str">
        <f>IF(OR('Contatos - P.200'!K224="Ótimo",'Contatos - P.200'!K224="Regular"),1," ")</f>
        <v xml:space="preserve"> </v>
      </c>
      <c r="H222" s="184" t="str">
        <f>IF('Contatos - P.200'!M224="Sim",1," ")</f>
        <v xml:space="preserve"> </v>
      </c>
      <c r="I222" s="47">
        <f t="shared" si="6"/>
        <v>0</v>
      </c>
      <c r="J222" s="47">
        <f t="shared" si="7"/>
        <v>0</v>
      </c>
    </row>
    <row r="223" spans="4:10" x14ac:dyDescent="0.3">
      <c r="D223" s="2"/>
      <c r="E223" s="2"/>
      <c r="F223" s="184" t="str">
        <f>IF('Contatos - P.200'!I225="Sim",1," ")</f>
        <v xml:space="preserve"> </v>
      </c>
      <c r="G223" s="184" t="str">
        <f>IF(OR('Contatos - P.200'!K225="Ótimo",'Contatos - P.200'!K225="Regular"),1," ")</f>
        <v xml:space="preserve"> </v>
      </c>
      <c r="H223" s="184" t="str">
        <f>IF('Contatos - P.200'!M225="Sim",1," ")</f>
        <v xml:space="preserve"> </v>
      </c>
      <c r="I223" s="47">
        <f t="shared" si="6"/>
        <v>0</v>
      </c>
      <c r="J223" s="47">
        <f t="shared" si="7"/>
        <v>0</v>
      </c>
    </row>
    <row r="224" spans="4:10" x14ac:dyDescent="0.3">
      <c r="D224" s="2"/>
      <c r="E224" s="2"/>
      <c r="F224" s="184" t="str">
        <f>IF('Contatos - P.200'!I226="Sim",1," ")</f>
        <v xml:space="preserve"> </v>
      </c>
      <c r="G224" s="184" t="str">
        <f>IF(OR('Contatos - P.200'!K226="Ótimo",'Contatos - P.200'!K226="Regular"),1," ")</f>
        <v xml:space="preserve"> </v>
      </c>
      <c r="H224" s="184" t="str">
        <f>IF('Contatos - P.200'!M226="Sim",1," ")</f>
        <v xml:space="preserve"> </v>
      </c>
      <c r="I224" s="47">
        <f t="shared" si="6"/>
        <v>0</v>
      </c>
      <c r="J224" s="47">
        <f t="shared" si="7"/>
        <v>0</v>
      </c>
    </row>
    <row r="225" spans="4:10" x14ac:dyDescent="0.3">
      <c r="D225" s="2"/>
      <c r="E225" s="2"/>
      <c r="F225" s="184" t="str">
        <f>IF('Contatos - P.200'!I227="Sim",1," ")</f>
        <v xml:space="preserve"> </v>
      </c>
      <c r="G225" s="184" t="str">
        <f>IF(OR('Contatos - P.200'!K227="Ótimo",'Contatos - P.200'!K227="Regular"),1," ")</f>
        <v xml:space="preserve"> </v>
      </c>
      <c r="H225" s="184" t="str">
        <f>IF('Contatos - P.200'!M227="Sim",1," ")</f>
        <v xml:space="preserve"> </v>
      </c>
      <c r="I225" s="47">
        <f t="shared" si="6"/>
        <v>0</v>
      </c>
      <c r="J225" s="47">
        <f t="shared" si="7"/>
        <v>0</v>
      </c>
    </row>
    <row r="226" spans="4:10" x14ac:dyDescent="0.3">
      <c r="D226" s="2"/>
      <c r="E226" s="2"/>
      <c r="F226" s="184" t="str">
        <f>IF('Contatos - P.200'!I228="Sim",1," ")</f>
        <v xml:space="preserve"> </v>
      </c>
      <c r="G226" s="184" t="str">
        <f>IF(OR('Contatos - P.200'!K228="Ótimo",'Contatos - P.200'!K228="Regular"),1," ")</f>
        <v xml:space="preserve"> </v>
      </c>
      <c r="H226" s="184" t="str">
        <f>IF('Contatos - P.200'!M228="Sim",1," ")</f>
        <v xml:space="preserve"> </v>
      </c>
      <c r="I226" s="47">
        <f t="shared" si="6"/>
        <v>0</v>
      </c>
      <c r="J226" s="47">
        <f t="shared" si="7"/>
        <v>0</v>
      </c>
    </row>
    <row r="227" spans="4:10" x14ac:dyDescent="0.3">
      <c r="D227" s="2"/>
      <c r="E227" s="2"/>
      <c r="F227" s="184" t="str">
        <f>IF('Contatos - P.200'!I229="Sim",1," ")</f>
        <v xml:space="preserve"> </v>
      </c>
      <c r="G227" s="184" t="str">
        <f>IF(OR('Contatos - P.200'!K229="Ótimo",'Contatos - P.200'!K229="Regular"),1," ")</f>
        <v xml:space="preserve"> </v>
      </c>
      <c r="H227" s="184" t="str">
        <f>IF('Contatos - P.200'!M229="Sim",1," ")</f>
        <v xml:space="preserve"> </v>
      </c>
      <c r="I227" s="47">
        <f t="shared" si="6"/>
        <v>0</v>
      </c>
      <c r="J227" s="47">
        <f t="shared" si="7"/>
        <v>0</v>
      </c>
    </row>
    <row r="228" spans="4:10" x14ac:dyDescent="0.3">
      <c r="D228" s="2"/>
      <c r="E228" s="2"/>
      <c r="F228" s="184" t="str">
        <f>IF('Contatos - P.200'!I230="Sim",1," ")</f>
        <v xml:space="preserve"> </v>
      </c>
      <c r="G228" s="184" t="str">
        <f>IF(OR('Contatos - P.200'!K230="Ótimo",'Contatos - P.200'!K230="Regular"),1," ")</f>
        <v xml:space="preserve"> </v>
      </c>
      <c r="H228" s="184" t="str">
        <f>IF('Contatos - P.200'!M230="Sim",1," ")</f>
        <v xml:space="preserve"> </v>
      </c>
      <c r="I228" s="47">
        <f t="shared" si="6"/>
        <v>0</v>
      </c>
      <c r="J228" s="47">
        <f t="shared" si="7"/>
        <v>0</v>
      </c>
    </row>
    <row r="229" spans="4:10" x14ac:dyDescent="0.3">
      <c r="D229" s="2"/>
      <c r="E229" s="2"/>
      <c r="F229" s="184" t="str">
        <f>IF('Contatos - P.200'!I231="Sim",1," ")</f>
        <v xml:space="preserve"> </v>
      </c>
      <c r="G229" s="184" t="str">
        <f>IF(OR('Contatos - P.200'!K231="Ótimo",'Contatos - P.200'!K231="Regular"),1," ")</f>
        <v xml:space="preserve"> </v>
      </c>
      <c r="H229" s="184" t="str">
        <f>IF('Contatos - P.200'!M231="Sim",1," ")</f>
        <v xml:space="preserve"> </v>
      </c>
      <c r="I229" s="47">
        <f t="shared" si="6"/>
        <v>0</v>
      </c>
      <c r="J229" s="47">
        <f t="shared" si="7"/>
        <v>0</v>
      </c>
    </row>
    <row r="230" spans="4:10" x14ac:dyDescent="0.3">
      <c r="D230" s="2"/>
      <c r="E230" s="2"/>
      <c r="F230" s="184" t="str">
        <f>IF('Contatos - P.200'!I232="Sim",1," ")</f>
        <v xml:space="preserve"> </v>
      </c>
      <c r="G230" s="184" t="str">
        <f>IF(OR('Contatos - P.200'!K232="Ótimo",'Contatos - P.200'!K232="Regular"),1," ")</f>
        <v xml:space="preserve"> </v>
      </c>
      <c r="H230" s="184" t="str">
        <f>IF('Contatos - P.200'!M232="Sim",1," ")</f>
        <v xml:space="preserve"> </v>
      </c>
      <c r="I230" s="47">
        <f t="shared" si="6"/>
        <v>0</v>
      </c>
      <c r="J230" s="47">
        <f t="shared" si="7"/>
        <v>0</v>
      </c>
    </row>
    <row r="231" spans="4:10" x14ac:dyDescent="0.3">
      <c r="D231" s="2"/>
      <c r="E231" s="2"/>
      <c r="F231" s="184" t="str">
        <f>IF('Contatos - P.200'!I233="Sim",1," ")</f>
        <v xml:space="preserve"> </v>
      </c>
      <c r="G231" s="184" t="str">
        <f>IF(OR('Contatos - P.200'!K233="Ótimo",'Contatos - P.200'!K233="Regular"),1," ")</f>
        <v xml:space="preserve"> </v>
      </c>
      <c r="H231" s="184" t="str">
        <f>IF('Contatos - P.200'!M233="Sim",1," ")</f>
        <v xml:space="preserve"> </v>
      </c>
      <c r="I231" s="47">
        <f t="shared" si="6"/>
        <v>0</v>
      </c>
      <c r="J231" s="47">
        <f t="shared" si="7"/>
        <v>0</v>
      </c>
    </row>
    <row r="232" spans="4:10" x14ac:dyDescent="0.3">
      <c r="D232" s="2"/>
      <c r="E232" s="2"/>
      <c r="F232" s="184" t="str">
        <f>IF('Contatos - P.200'!I234="Sim",1," ")</f>
        <v xml:space="preserve"> </v>
      </c>
      <c r="G232" s="184" t="str">
        <f>IF(OR('Contatos - P.200'!K234="Ótimo",'Contatos - P.200'!K234="Regular"),1," ")</f>
        <v xml:space="preserve"> </v>
      </c>
      <c r="H232" s="184" t="str">
        <f>IF('Contatos - P.200'!M234="Sim",1," ")</f>
        <v xml:space="preserve"> </v>
      </c>
      <c r="I232" s="47">
        <f t="shared" si="6"/>
        <v>0</v>
      </c>
      <c r="J232" s="47">
        <f t="shared" si="7"/>
        <v>0</v>
      </c>
    </row>
    <row r="233" spans="4:10" x14ac:dyDescent="0.3">
      <c r="D233" s="2"/>
      <c r="E233" s="2"/>
      <c r="F233" s="184" t="str">
        <f>IF('Contatos - P.200'!I235="Sim",1," ")</f>
        <v xml:space="preserve"> </v>
      </c>
      <c r="G233" s="184" t="str">
        <f>IF(OR('Contatos - P.200'!K235="Ótimo",'Contatos - P.200'!K235="Regular"),1," ")</f>
        <v xml:space="preserve"> </v>
      </c>
      <c r="H233" s="184" t="str">
        <f>IF('Contatos - P.200'!M235="Sim",1," ")</f>
        <v xml:space="preserve"> </v>
      </c>
      <c r="I233" s="47">
        <f t="shared" si="6"/>
        <v>0</v>
      </c>
      <c r="J233" s="47">
        <f t="shared" si="7"/>
        <v>0</v>
      </c>
    </row>
    <row r="234" spans="4:10" x14ac:dyDescent="0.3">
      <c r="D234" s="2"/>
      <c r="E234" s="2"/>
      <c r="F234" s="184" t="str">
        <f>IF('Contatos - P.200'!I236="Sim",1," ")</f>
        <v xml:space="preserve"> </v>
      </c>
      <c r="G234" s="184" t="str">
        <f>IF(OR('Contatos - P.200'!K236="Ótimo",'Contatos - P.200'!K236="Regular"),1," ")</f>
        <v xml:space="preserve"> </v>
      </c>
      <c r="H234" s="184" t="str">
        <f>IF('Contatos - P.200'!M236="Sim",1," ")</f>
        <v xml:space="preserve"> </v>
      </c>
      <c r="I234" s="47">
        <f t="shared" si="6"/>
        <v>0</v>
      </c>
      <c r="J234" s="47">
        <f t="shared" si="7"/>
        <v>0</v>
      </c>
    </row>
    <row r="235" spans="4:10" x14ac:dyDescent="0.3">
      <c r="D235" s="2"/>
      <c r="E235" s="2"/>
      <c r="F235" s="184" t="str">
        <f>IF('Contatos - P.200'!I237="Sim",1," ")</f>
        <v xml:space="preserve"> </v>
      </c>
      <c r="G235" s="184" t="str">
        <f>IF(OR('Contatos - P.200'!K237="Ótimo",'Contatos - P.200'!K237="Regular"),1," ")</f>
        <v xml:space="preserve"> </v>
      </c>
      <c r="H235" s="184" t="str">
        <f>IF('Contatos - P.200'!M237="Sim",1," ")</f>
        <v xml:space="preserve"> </v>
      </c>
      <c r="I235" s="47">
        <f t="shared" si="6"/>
        <v>0</v>
      </c>
      <c r="J235" s="47">
        <f t="shared" si="7"/>
        <v>0</v>
      </c>
    </row>
    <row r="236" spans="4:10" x14ac:dyDescent="0.3">
      <c r="D236" s="2"/>
      <c r="E236" s="2"/>
      <c r="F236" s="184" t="str">
        <f>IF('Contatos - P.200'!I238="Sim",1," ")</f>
        <v xml:space="preserve"> </v>
      </c>
      <c r="G236" s="184" t="str">
        <f>IF(OR('Contatos - P.200'!K238="Ótimo",'Contatos - P.200'!K238="Regular"),1," ")</f>
        <v xml:space="preserve"> </v>
      </c>
      <c r="H236" s="184" t="str">
        <f>IF('Contatos - P.200'!M238="Sim",1," ")</f>
        <v xml:space="preserve"> </v>
      </c>
      <c r="I236" s="47">
        <f t="shared" si="6"/>
        <v>0</v>
      </c>
      <c r="J236" s="47">
        <f t="shared" si="7"/>
        <v>0</v>
      </c>
    </row>
    <row r="237" spans="4:10" x14ac:dyDescent="0.3">
      <c r="D237" s="2"/>
      <c r="E237" s="2"/>
      <c r="F237" s="184" t="str">
        <f>IF('Contatos - P.200'!I239="Sim",1," ")</f>
        <v xml:space="preserve"> </v>
      </c>
      <c r="G237" s="184" t="str">
        <f>IF(OR('Contatos - P.200'!K239="Ótimo",'Contatos - P.200'!K239="Regular"),1," ")</f>
        <v xml:space="preserve"> </v>
      </c>
      <c r="H237" s="184" t="str">
        <f>IF('Contatos - P.200'!M239="Sim",1," ")</f>
        <v xml:space="preserve"> </v>
      </c>
      <c r="I237" s="47">
        <f t="shared" si="6"/>
        <v>0</v>
      </c>
      <c r="J237" s="47">
        <f t="shared" si="7"/>
        <v>0</v>
      </c>
    </row>
    <row r="238" spans="4:10" x14ac:dyDescent="0.3">
      <c r="D238" s="2"/>
      <c r="E238" s="2"/>
      <c r="F238" s="184" t="str">
        <f>IF('Contatos - P.200'!I240="Sim",1," ")</f>
        <v xml:space="preserve"> </v>
      </c>
      <c r="G238" s="184" t="str">
        <f>IF(OR('Contatos - P.200'!K240="Ótimo",'Contatos - P.200'!K240="Regular"),1," ")</f>
        <v xml:space="preserve"> </v>
      </c>
      <c r="H238" s="184" t="str">
        <f>IF('Contatos - P.200'!M240="Sim",1," ")</f>
        <v xml:space="preserve"> </v>
      </c>
      <c r="I238" s="47">
        <f t="shared" si="6"/>
        <v>0</v>
      </c>
      <c r="J238" s="47">
        <f t="shared" si="7"/>
        <v>0</v>
      </c>
    </row>
    <row r="239" spans="4:10" x14ac:dyDescent="0.3">
      <c r="D239" s="2"/>
      <c r="E239" s="2"/>
      <c r="F239" s="184" t="str">
        <f>IF('Contatos - P.200'!I241="Sim",1," ")</f>
        <v xml:space="preserve"> </v>
      </c>
      <c r="G239" s="184" t="str">
        <f>IF(OR('Contatos - P.200'!K241="Ótimo",'Contatos - P.200'!K241="Regular"),1," ")</f>
        <v xml:space="preserve"> </v>
      </c>
      <c r="H239" s="184" t="str">
        <f>IF('Contatos - P.200'!M241="Sim",1," ")</f>
        <v xml:space="preserve"> </v>
      </c>
      <c r="I239" s="47">
        <f t="shared" si="6"/>
        <v>0</v>
      </c>
      <c r="J239" s="47">
        <f t="shared" si="7"/>
        <v>0</v>
      </c>
    </row>
    <row r="240" spans="4:10" x14ac:dyDescent="0.3">
      <c r="D240" s="2"/>
      <c r="E240" s="2"/>
      <c r="F240" s="184" t="str">
        <f>IF('Contatos - P.200'!I242="Sim",1," ")</f>
        <v xml:space="preserve"> </v>
      </c>
      <c r="G240" s="184" t="str">
        <f>IF(OR('Contatos - P.200'!K242="Ótimo",'Contatos - P.200'!K242="Regular"),1," ")</f>
        <v xml:space="preserve"> </v>
      </c>
      <c r="H240" s="184" t="str">
        <f>IF('Contatos - P.200'!M242="Sim",1," ")</f>
        <v xml:space="preserve"> </v>
      </c>
      <c r="I240" s="47">
        <f t="shared" si="6"/>
        <v>0</v>
      </c>
      <c r="J240" s="47">
        <f t="shared" si="7"/>
        <v>0</v>
      </c>
    </row>
    <row r="241" spans="4:10" x14ac:dyDescent="0.3">
      <c r="D241" s="2"/>
      <c r="E241" s="2"/>
      <c r="F241" s="184" t="str">
        <f>IF('Contatos - P.200'!I243="Sim",1," ")</f>
        <v xml:space="preserve"> </v>
      </c>
      <c r="G241" s="184" t="str">
        <f>IF(OR('Contatos - P.200'!K243="Ótimo",'Contatos - P.200'!K243="Regular"),1," ")</f>
        <v xml:space="preserve"> </v>
      </c>
      <c r="H241" s="184" t="str">
        <f>IF('Contatos - P.200'!M243="Sim",1," ")</f>
        <v xml:space="preserve"> </v>
      </c>
      <c r="I241" s="47">
        <f t="shared" si="6"/>
        <v>0</v>
      </c>
      <c r="J241" s="47">
        <f t="shared" si="7"/>
        <v>0</v>
      </c>
    </row>
    <row r="242" spans="4:10" x14ac:dyDescent="0.3">
      <c r="D242" s="2"/>
      <c r="E242" s="2"/>
      <c r="F242" s="184" t="str">
        <f>IF('Contatos - P.200'!I244="Sim",1," ")</f>
        <v xml:space="preserve"> </v>
      </c>
      <c r="G242" s="184" t="str">
        <f>IF(OR('Contatos - P.200'!K244="Ótimo",'Contatos - P.200'!K244="Regular"),1," ")</f>
        <v xml:space="preserve"> </v>
      </c>
      <c r="H242" s="184" t="str">
        <f>IF('Contatos - P.200'!M244="Sim",1," ")</f>
        <v xml:space="preserve"> </v>
      </c>
      <c r="I242" s="47">
        <f t="shared" si="6"/>
        <v>0</v>
      </c>
      <c r="J242" s="47">
        <f t="shared" si="7"/>
        <v>0</v>
      </c>
    </row>
    <row r="243" spans="4:10" x14ac:dyDescent="0.3">
      <c r="D243" s="2"/>
      <c r="E243" s="2"/>
      <c r="F243" s="184" t="str">
        <f>IF('Contatos - P.200'!I245="Sim",1," ")</f>
        <v xml:space="preserve"> </v>
      </c>
      <c r="G243" s="184" t="str">
        <f>IF(OR('Contatos - P.200'!K245="Ótimo",'Contatos - P.200'!K245="Regular"),1," ")</f>
        <v xml:space="preserve"> </v>
      </c>
      <c r="H243" s="184" t="str">
        <f>IF('Contatos - P.200'!M245="Sim",1," ")</f>
        <v xml:space="preserve"> </v>
      </c>
      <c r="I243" s="47">
        <f t="shared" si="6"/>
        <v>0</v>
      </c>
      <c r="J243" s="47">
        <f t="shared" si="7"/>
        <v>0</v>
      </c>
    </row>
    <row r="244" spans="4:10" x14ac:dyDescent="0.3">
      <c r="D244" s="2"/>
      <c r="E244" s="2"/>
      <c r="F244" s="184" t="str">
        <f>IF('Contatos - P.200'!I246="Sim",1," ")</f>
        <v xml:space="preserve"> </v>
      </c>
      <c r="G244" s="184" t="str">
        <f>IF(OR('Contatos - P.200'!K246="Ótimo",'Contatos - P.200'!K246="Regular"),1," ")</f>
        <v xml:space="preserve"> </v>
      </c>
      <c r="H244" s="184" t="str">
        <f>IF('Contatos - P.200'!M246="Sim",1," ")</f>
        <v xml:space="preserve"> </v>
      </c>
      <c r="I244" s="47">
        <f t="shared" si="6"/>
        <v>0</v>
      </c>
      <c r="J244" s="47">
        <f t="shared" si="7"/>
        <v>0</v>
      </c>
    </row>
    <row r="245" spans="4:10" x14ac:dyDescent="0.3">
      <c r="D245" s="2"/>
      <c r="E245" s="2"/>
      <c r="F245" s="184" t="str">
        <f>IF('Contatos - P.200'!I247="Sim",1," ")</f>
        <v xml:space="preserve"> </v>
      </c>
      <c r="G245" s="184" t="str">
        <f>IF(OR('Contatos - P.200'!K247="Ótimo",'Contatos - P.200'!K247="Regular"),1," ")</f>
        <v xml:space="preserve"> </v>
      </c>
      <c r="H245" s="184" t="str">
        <f>IF('Contatos - P.200'!M247="Sim",1," ")</f>
        <v xml:space="preserve"> </v>
      </c>
      <c r="I245" s="47">
        <f t="shared" si="6"/>
        <v>0</v>
      </c>
      <c r="J245" s="47">
        <f t="shared" si="7"/>
        <v>0</v>
      </c>
    </row>
    <row r="246" spans="4:10" x14ac:dyDescent="0.3">
      <c r="D246" s="2"/>
      <c r="E246" s="2"/>
      <c r="F246" s="184" t="str">
        <f>IF('Contatos - P.200'!I248="Sim",1," ")</f>
        <v xml:space="preserve"> </v>
      </c>
      <c r="G246" s="184" t="str">
        <f>IF(OR('Contatos - P.200'!K248="Ótimo",'Contatos - P.200'!K248="Regular"),1," ")</f>
        <v xml:space="preserve"> </v>
      </c>
      <c r="H246" s="184" t="str">
        <f>IF('Contatos - P.200'!M248="Sim",1," ")</f>
        <v xml:space="preserve"> </v>
      </c>
      <c r="I246" s="47">
        <f t="shared" si="6"/>
        <v>0</v>
      </c>
      <c r="J246" s="47">
        <f t="shared" si="7"/>
        <v>0</v>
      </c>
    </row>
    <row r="247" spans="4:10" x14ac:dyDescent="0.3">
      <c r="D247" s="2"/>
      <c r="E247" s="2"/>
      <c r="F247" s="184" t="str">
        <f>IF('Contatos - P.200'!I249="Sim",1," ")</f>
        <v xml:space="preserve"> </v>
      </c>
      <c r="G247" s="184" t="str">
        <f>IF(OR('Contatos - P.200'!K249="Ótimo",'Contatos - P.200'!K249="Regular"),1," ")</f>
        <v xml:space="preserve"> </v>
      </c>
      <c r="H247" s="184" t="str">
        <f>IF('Contatos - P.200'!M249="Sim",1," ")</f>
        <v xml:space="preserve"> </v>
      </c>
      <c r="I247" s="47">
        <f t="shared" si="6"/>
        <v>0</v>
      </c>
      <c r="J247" s="47">
        <f t="shared" si="7"/>
        <v>0</v>
      </c>
    </row>
    <row r="248" spans="4:10" x14ac:dyDescent="0.3">
      <c r="D248" s="2"/>
      <c r="E248" s="2"/>
      <c r="F248" s="184" t="str">
        <f>IF('Contatos - P.200'!I250="Sim",1," ")</f>
        <v xml:space="preserve"> </v>
      </c>
      <c r="G248" s="184" t="str">
        <f>IF(OR('Contatos - P.200'!K250="Ótimo",'Contatos - P.200'!K250="Regular"),1," ")</f>
        <v xml:space="preserve"> </v>
      </c>
      <c r="H248" s="184" t="str">
        <f>IF('Contatos - P.200'!M250="Sim",1," ")</f>
        <v xml:space="preserve"> </v>
      </c>
      <c r="I248" s="47">
        <f t="shared" si="6"/>
        <v>0</v>
      </c>
      <c r="J248" s="47">
        <f t="shared" si="7"/>
        <v>0</v>
      </c>
    </row>
    <row r="249" spans="4:10" x14ac:dyDescent="0.3">
      <c r="D249" s="2"/>
      <c r="E249" s="2"/>
      <c r="F249" s="184" t="str">
        <f>IF('Contatos - P.200'!I251="Sim",1," ")</f>
        <v xml:space="preserve"> </v>
      </c>
      <c r="G249" s="184" t="str">
        <f>IF(OR('Contatos - P.200'!K251="Ótimo",'Contatos - P.200'!K251="Regular"),1," ")</f>
        <v xml:space="preserve"> </v>
      </c>
      <c r="H249" s="184" t="str">
        <f>IF('Contatos - P.200'!M251="Sim",1," ")</f>
        <v xml:space="preserve"> </v>
      </c>
      <c r="I249" s="47">
        <f t="shared" si="6"/>
        <v>0</v>
      </c>
      <c r="J249" s="47">
        <f t="shared" si="7"/>
        <v>0</v>
      </c>
    </row>
    <row r="250" spans="4:10" x14ac:dyDescent="0.3">
      <c r="D250" s="2"/>
      <c r="E250" s="2"/>
      <c r="F250" s="184" t="str">
        <f>IF('Contatos - P.200'!I252="Sim",1," ")</f>
        <v xml:space="preserve"> </v>
      </c>
      <c r="G250" s="184" t="str">
        <f>IF(OR('Contatos - P.200'!K252="Ótimo",'Contatos - P.200'!K252="Regular"),1," ")</f>
        <v xml:space="preserve"> </v>
      </c>
      <c r="H250" s="184" t="str">
        <f>IF('Contatos - P.200'!M252="Sim",1," ")</f>
        <v xml:space="preserve"> </v>
      </c>
      <c r="I250" s="47">
        <f t="shared" si="6"/>
        <v>0</v>
      </c>
      <c r="J250" s="47">
        <f t="shared" si="7"/>
        <v>0</v>
      </c>
    </row>
    <row r="251" spans="4:10" x14ac:dyDescent="0.3">
      <c r="D251" s="2"/>
      <c r="E251" s="2"/>
      <c r="F251" s="184" t="str">
        <f>IF('Contatos - P.200'!I253="Sim",1," ")</f>
        <v xml:space="preserve"> </v>
      </c>
      <c r="G251" s="184" t="str">
        <f>IF(OR('Contatos - P.200'!K253="Ótimo",'Contatos - P.200'!K253="Regular"),1," ")</f>
        <v xml:space="preserve"> </v>
      </c>
      <c r="H251" s="184" t="str">
        <f>IF('Contatos - P.200'!M253="Sim",1," ")</f>
        <v xml:space="preserve"> </v>
      </c>
      <c r="I251" s="47">
        <f t="shared" si="6"/>
        <v>0</v>
      </c>
      <c r="J251" s="47">
        <f t="shared" si="7"/>
        <v>0</v>
      </c>
    </row>
    <row r="252" spans="4:10" x14ac:dyDescent="0.3">
      <c r="D252" s="2"/>
      <c r="E252" s="2"/>
      <c r="F252" s="184" t="str">
        <f>IF('Contatos - P.200'!I254="Sim",1," ")</f>
        <v xml:space="preserve"> </v>
      </c>
      <c r="G252" s="184" t="str">
        <f>IF(OR('Contatos - P.200'!K254="Ótimo",'Contatos - P.200'!K254="Regular"),1," ")</f>
        <v xml:space="preserve"> </v>
      </c>
      <c r="H252" s="184" t="str">
        <f>IF('Contatos - P.200'!M254="Sim",1," ")</f>
        <v xml:space="preserve"> </v>
      </c>
      <c r="I252" s="47">
        <f t="shared" si="6"/>
        <v>0</v>
      </c>
      <c r="J252" s="47">
        <f t="shared" si="7"/>
        <v>0</v>
      </c>
    </row>
    <row r="253" spans="4:10" x14ac:dyDescent="0.3">
      <c r="D253" s="2"/>
      <c r="E253" s="2"/>
      <c r="F253" s="184" t="str">
        <f>IF('Contatos - P.200'!I255="Sim",1," ")</f>
        <v xml:space="preserve"> </v>
      </c>
      <c r="G253" s="184" t="str">
        <f>IF(OR('Contatos - P.200'!K255="Ótimo",'Contatos - P.200'!K255="Regular"),1," ")</f>
        <v xml:space="preserve"> </v>
      </c>
      <c r="H253" s="184" t="str">
        <f>IF('Contatos - P.200'!M255="Sim",1," ")</f>
        <v xml:space="preserve"> </v>
      </c>
      <c r="I253" s="47">
        <f t="shared" si="6"/>
        <v>0</v>
      </c>
      <c r="J253" s="47">
        <f t="shared" si="7"/>
        <v>0</v>
      </c>
    </row>
    <row r="254" spans="4:10" x14ac:dyDescent="0.3">
      <c r="D254" s="2"/>
      <c r="E254" s="2"/>
      <c r="F254" s="184" t="str">
        <f>IF('Contatos - P.200'!I256="Sim",1," ")</f>
        <v xml:space="preserve"> </v>
      </c>
      <c r="G254" s="184" t="str">
        <f>IF(OR('Contatos - P.200'!K256="Ótimo",'Contatos - P.200'!K256="Regular"),1," ")</f>
        <v xml:space="preserve"> </v>
      </c>
      <c r="H254" s="184" t="str">
        <f>IF('Contatos - P.200'!M256="Sim",1," ")</f>
        <v xml:space="preserve"> </v>
      </c>
      <c r="I254" s="47">
        <f t="shared" si="6"/>
        <v>0</v>
      </c>
      <c r="J254" s="47">
        <f t="shared" si="7"/>
        <v>0</v>
      </c>
    </row>
    <row r="255" spans="4:10" x14ac:dyDescent="0.3">
      <c r="D255" s="2"/>
      <c r="E255" s="2"/>
      <c r="F255" s="184" t="str">
        <f>IF('Contatos - P.200'!I257="Sim",1," ")</f>
        <v xml:space="preserve"> </v>
      </c>
      <c r="G255" s="184" t="str">
        <f>IF(OR('Contatos - P.200'!K257="Ótimo",'Contatos - P.200'!K257="Regular"),1," ")</f>
        <v xml:space="preserve"> </v>
      </c>
      <c r="H255" s="184" t="str">
        <f>IF('Contatos - P.200'!M257="Sim",1," ")</f>
        <v xml:space="preserve"> </v>
      </c>
      <c r="I255" s="47">
        <f t="shared" si="6"/>
        <v>0</v>
      </c>
      <c r="J255" s="47">
        <f t="shared" si="7"/>
        <v>0</v>
      </c>
    </row>
    <row r="256" spans="4:10" x14ac:dyDescent="0.3">
      <c r="D256" s="2"/>
      <c r="E256" s="2"/>
      <c r="F256" s="184" t="str">
        <f>IF('Contatos - P.200'!I258="Sim",1," ")</f>
        <v xml:space="preserve"> </v>
      </c>
      <c r="G256" s="184" t="str">
        <f>IF(OR('Contatos - P.200'!K258="Ótimo",'Contatos - P.200'!K258="Regular"),1," ")</f>
        <v xml:space="preserve"> </v>
      </c>
      <c r="H256" s="184" t="str">
        <f>IF('Contatos - P.200'!M258="Sim",1," ")</f>
        <v xml:space="preserve"> </v>
      </c>
      <c r="I256" s="47">
        <f t="shared" si="6"/>
        <v>0</v>
      </c>
      <c r="J256" s="47">
        <f t="shared" si="7"/>
        <v>0</v>
      </c>
    </row>
    <row r="257" spans="4:10" x14ac:dyDescent="0.3">
      <c r="D257" s="2"/>
      <c r="E257" s="2"/>
      <c r="F257" s="184" t="str">
        <f>IF('Contatos - P.200'!I259="Sim",1," ")</f>
        <v xml:space="preserve"> </v>
      </c>
      <c r="G257" s="184" t="str">
        <f>IF(OR('Contatos - P.200'!K259="Ótimo",'Contatos - P.200'!K259="Regular"),1," ")</f>
        <v xml:space="preserve"> </v>
      </c>
      <c r="H257" s="184" t="str">
        <f>IF('Contatos - P.200'!M259="Sim",1," ")</f>
        <v xml:space="preserve"> </v>
      </c>
      <c r="I257" s="47">
        <f t="shared" si="6"/>
        <v>0</v>
      </c>
      <c r="J257" s="47">
        <f t="shared" si="7"/>
        <v>0</v>
      </c>
    </row>
    <row r="258" spans="4:10" x14ac:dyDescent="0.3">
      <c r="D258" s="2"/>
      <c r="E258" s="2"/>
      <c r="F258" s="184" t="str">
        <f>IF('Contatos - P.200'!I260="Sim",1," ")</f>
        <v xml:space="preserve"> </v>
      </c>
      <c r="G258" s="184" t="str">
        <f>IF(OR('Contatos - P.200'!K260="Ótimo",'Contatos - P.200'!K260="Regular"),1," ")</f>
        <v xml:space="preserve"> </v>
      </c>
      <c r="H258" s="184" t="str">
        <f>IF('Contatos - P.200'!M260="Sim",1," ")</f>
        <v xml:space="preserve"> </v>
      </c>
      <c r="I258" s="47">
        <f t="shared" si="6"/>
        <v>0</v>
      </c>
      <c r="J258" s="47">
        <f t="shared" si="7"/>
        <v>0</v>
      </c>
    </row>
    <row r="259" spans="4:10" x14ac:dyDescent="0.3">
      <c r="D259" s="2"/>
      <c r="E259" s="2"/>
      <c r="F259" s="184" t="str">
        <f>IF('Contatos - P.200'!I261="Sim",1," ")</f>
        <v xml:space="preserve"> </v>
      </c>
      <c r="G259" s="184" t="str">
        <f>IF(OR('Contatos - P.200'!K261="Ótimo",'Contatos - P.200'!K261="Regular"),1," ")</f>
        <v xml:space="preserve"> </v>
      </c>
      <c r="H259" s="184" t="str">
        <f>IF('Contatos - P.200'!M261="Sim",1," ")</f>
        <v xml:space="preserve"> </v>
      </c>
      <c r="I259" s="47">
        <f t="shared" si="6"/>
        <v>0</v>
      </c>
      <c r="J259" s="47">
        <f t="shared" si="7"/>
        <v>0</v>
      </c>
    </row>
    <row r="260" spans="4:10" x14ac:dyDescent="0.3">
      <c r="D260" s="2"/>
      <c r="E260" s="2"/>
      <c r="F260" s="184" t="str">
        <f>IF('Contatos - P.200'!I262="Sim",1," ")</f>
        <v xml:space="preserve"> </v>
      </c>
      <c r="G260" s="184" t="str">
        <f>IF(OR('Contatos - P.200'!K262="Ótimo",'Contatos - P.200'!K262="Regular"),1," ")</f>
        <v xml:space="preserve"> </v>
      </c>
      <c r="H260" s="184" t="str">
        <f>IF('Contatos - P.200'!M262="Sim",1," ")</f>
        <v xml:space="preserve"> </v>
      </c>
      <c r="I260" s="47">
        <f t="shared" si="6"/>
        <v>0</v>
      </c>
      <c r="J260" s="47">
        <f t="shared" si="7"/>
        <v>0</v>
      </c>
    </row>
    <row r="261" spans="4:10" x14ac:dyDescent="0.3">
      <c r="D261" s="2"/>
      <c r="E261" s="2"/>
      <c r="F261" s="184" t="str">
        <f>IF('Contatos - P.200'!I263="Sim",1," ")</f>
        <v xml:space="preserve"> </v>
      </c>
      <c r="G261" s="184" t="str">
        <f>IF(OR('Contatos - P.200'!K263="Ótimo",'Contatos - P.200'!K263="Regular"),1," ")</f>
        <v xml:space="preserve"> </v>
      </c>
      <c r="H261" s="184" t="str">
        <f>IF('Contatos - P.200'!M263="Sim",1," ")</f>
        <v xml:space="preserve"> </v>
      </c>
      <c r="I261" s="47">
        <f t="shared" ref="I261:I324" si="8">SUM(F261:H261)</f>
        <v>0</v>
      </c>
      <c r="J261" s="47">
        <f t="shared" si="7"/>
        <v>0</v>
      </c>
    </row>
    <row r="262" spans="4:10" x14ac:dyDescent="0.3">
      <c r="D262" s="2"/>
      <c r="E262" s="2"/>
      <c r="F262" s="184" t="str">
        <f>IF('Contatos - P.200'!I264="Sim",1," ")</f>
        <v xml:space="preserve"> </v>
      </c>
      <c r="G262" s="184" t="str">
        <f>IF(OR('Contatos - P.200'!K264="Ótimo",'Contatos - P.200'!K264="Regular"),1," ")</f>
        <v xml:space="preserve"> </v>
      </c>
      <c r="H262" s="184" t="str">
        <f>IF('Contatos - P.200'!M264="Sim",1," ")</f>
        <v xml:space="preserve"> </v>
      </c>
      <c r="I262" s="47">
        <f t="shared" si="8"/>
        <v>0</v>
      </c>
      <c r="J262" s="47">
        <f t="shared" ref="J262:J325" si="9">SUM(F262:G262)</f>
        <v>0</v>
      </c>
    </row>
    <row r="263" spans="4:10" x14ac:dyDescent="0.3">
      <c r="D263" s="2"/>
      <c r="E263" s="2"/>
      <c r="F263" s="184" t="str">
        <f>IF('Contatos - P.200'!I265="Sim",1," ")</f>
        <v xml:space="preserve"> </v>
      </c>
      <c r="G263" s="184" t="str">
        <f>IF(OR('Contatos - P.200'!K265="Ótimo",'Contatos - P.200'!K265="Regular"),1," ")</f>
        <v xml:space="preserve"> </v>
      </c>
      <c r="H263" s="184" t="str">
        <f>IF('Contatos - P.200'!M265="Sim",1," ")</f>
        <v xml:space="preserve"> </v>
      </c>
      <c r="I263" s="47">
        <f t="shared" si="8"/>
        <v>0</v>
      </c>
      <c r="J263" s="47">
        <f t="shared" si="9"/>
        <v>0</v>
      </c>
    </row>
    <row r="264" spans="4:10" x14ac:dyDescent="0.3">
      <c r="D264" s="2"/>
      <c r="E264" s="2"/>
      <c r="F264" s="184" t="str">
        <f>IF('Contatos - P.200'!I266="Sim",1," ")</f>
        <v xml:space="preserve"> </v>
      </c>
      <c r="G264" s="184" t="str">
        <f>IF(OR('Contatos - P.200'!K266="Ótimo",'Contatos - P.200'!K266="Regular"),1," ")</f>
        <v xml:space="preserve"> </v>
      </c>
      <c r="H264" s="184" t="str">
        <f>IF('Contatos - P.200'!M266="Sim",1," ")</f>
        <v xml:space="preserve"> </v>
      </c>
      <c r="I264" s="47">
        <f t="shared" si="8"/>
        <v>0</v>
      </c>
      <c r="J264" s="47">
        <f t="shared" si="9"/>
        <v>0</v>
      </c>
    </row>
    <row r="265" spans="4:10" x14ac:dyDescent="0.3">
      <c r="D265" s="2"/>
      <c r="E265" s="2"/>
      <c r="F265" s="184" t="str">
        <f>IF('Contatos - P.200'!I267="Sim",1," ")</f>
        <v xml:space="preserve"> </v>
      </c>
      <c r="G265" s="184" t="str">
        <f>IF(OR('Contatos - P.200'!K267="Ótimo",'Contatos - P.200'!K267="Regular"),1," ")</f>
        <v xml:space="preserve"> </v>
      </c>
      <c r="H265" s="184" t="str">
        <f>IF('Contatos - P.200'!M267="Sim",1," ")</f>
        <v xml:space="preserve"> </v>
      </c>
      <c r="I265" s="47">
        <f t="shared" si="8"/>
        <v>0</v>
      </c>
      <c r="J265" s="47">
        <f t="shared" si="9"/>
        <v>0</v>
      </c>
    </row>
    <row r="266" spans="4:10" x14ac:dyDescent="0.3">
      <c r="D266" s="2"/>
      <c r="E266" s="2"/>
      <c r="F266" s="184" t="str">
        <f>IF('Contatos - P.200'!I268="Sim",1," ")</f>
        <v xml:space="preserve"> </v>
      </c>
      <c r="G266" s="184" t="str">
        <f>IF(OR('Contatos - P.200'!K268="Ótimo",'Contatos - P.200'!K268="Regular"),1," ")</f>
        <v xml:space="preserve"> </v>
      </c>
      <c r="H266" s="184" t="str">
        <f>IF('Contatos - P.200'!M268="Sim",1," ")</f>
        <v xml:space="preserve"> </v>
      </c>
      <c r="I266" s="47">
        <f t="shared" si="8"/>
        <v>0</v>
      </c>
      <c r="J266" s="47">
        <f t="shared" si="9"/>
        <v>0</v>
      </c>
    </row>
    <row r="267" spans="4:10" x14ac:dyDescent="0.3">
      <c r="D267" s="2"/>
      <c r="E267" s="2"/>
      <c r="F267" s="184" t="str">
        <f>IF('Contatos - P.200'!I269="Sim",1," ")</f>
        <v xml:space="preserve"> </v>
      </c>
      <c r="G267" s="184" t="str">
        <f>IF(OR('Contatos - P.200'!K269="Ótimo",'Contatos - P.200'!K269="Regular"),1," ")</f>
        <v xml:space="preserve"> </v>
      </c>
      <c r="H267" s="184" t="str">
        <f>IF('Contatos - P.200'!M269="Sim",1," ")</f>
        <v xml:space="preserve"> </v>
      </c>
      <c r="I267" s="47">
        <f t="shared" si="8"/>
        <v>0</v>
      </c>
      <c r="J267" s="47">
        <f t="shared" si="9"/>
        <v>0</v>
      </c>
    </row>
    <row r="268" spans="4:10" x14ac:dyDescent="0.3">
      <c r="D268" s="2"/>
      <c r="E268" s="2"/>
      <c r="F268" s="184" t="str">
        <f>IF('Contatos - P.200'!I270="Sim",1," ")</f>
        <v xml:space="preserve"> </v>
      </c>
      <c r="G268" s="184" t="str">
        <f>IF(OR('Contatos - P.200'!K270="Ótimo",'Contatos - P.200'!K270="Regular"),1," ")</f>
        <v xml:space="preserve"> </v>
      </c>
      <c r="H268" s="184" t="str">
        <f>IF('Contatos - P.200'!M270="Sim",1," ")</f>
        <v xml:space="preserve"> </v>
      </c>
      <c r="I268" s="47">
        <f t="shared" si="8"/>
        <v>0</v>
      </c>
      <c r="J268" s="47">
        <f t="shared" si="9"/>
        <v>0</v>
      </c>
    </row>
    <row r="269" spans="4:10" x14ac:dyDescent="0.3">
      <c r="D269" s="2"/>
      <c r="E269" s="2"/>
      <c r="F269" s="184" t="str">
        <f>IF('Contatos - P.200'!I271="Sim",1," ")</f>
        <v xml:space="preserve"> </v>
      </c>
      <c r="G269" s="184" t="str">
        <f>IF(OR('Contatos - P.200'!K271="Ótimo",'Contatos - P.200'!K271="Regular"),1," ")</f>
        <v xml:space="preserve"> </v>
      </c>
      <c r="H269" s="184" t="str">
        <f>IF('Contatos - P.200'!M271="Sim",1," ")</f>
        <v xml:space="preserve"> </v>
      </c>
      <c r="I269" s="47">
        <f t="shared" si="8"/>
        <v>0</v>
      </c>
      <c r="J269" s="47">
        <f t="shared" si="9"/>
        <v>0</v>
      </c>
    </row>
    <row r="270" spans="4:10" x14ac:dyDescent="0.3">
      <c r="D270" s="2"/>
      <c r="E270" s="2"/>
      <c r="F270" s="184" t="str">
        <f>IF('Contatos - P.200'!I272="Sim",1," ")</f>
        <v xml:space="preserve"> </v>
      </c>
      <c r="G270" s="184" t="str">
        <f>IF(OR('Contatos - P.200'!K272="Ótimo",'Contatos - P.200'!K272="Regular"),1," ")</f>
        <v xml:space="preserve"> </v>
      </c>
      <c r="H270" s="184" t="str">
        <f>IF('Contatos - P.200'!M272="Sim",1," ")</f>
        <v xml:space="preserve"> </v>
      </c>
      <c r="I270" s="47">
        <f t="shared" si="8"/>
        <v>0</v>
      </c>
      <c r="J270" s="47">
        <f t="shared" si="9"/>
        <v>0</v>
      </c>
    </row>
    <row r="271" spans="4:10" x14ac:dyDescent="0.3">
      <c r="D271" s="2"/>
      <c r="E271" s="2"/>
      <c r="F271" s="184" t="str">
        <f>IF('Contatos - P.200'!I273="Sim",1," ")</f>
        <v xml:space="preserve"> </v>
      </c>
      <c r="G271" s="184" t="str">
        <f>IF(OR('Contatos - P.200'!K273="Ótimo",'Contatos - P.200'!K273="Regular"),1," ")</f>
        <v xml:space="preserve"> </v>
      </c>
      <c r="H271" s="184" t="str">
        <f>IF('Contatos - P.200'!M273="Sim",1," ")</f>
        <v xml:space="preserve"> </v>
      </c>
      <c r="I271" s="47">
        <f t="shared" si="8"/>
        <v>0</v>
      </c>
      <c r="J271" s="47">
        <f t="shared" si="9"/>
        <v>0</v>
      </c>
    </row>
    <row r="272" spans="4:10" x14ac:dyDescent="0.3">
      <c r="D272" s="2"/>
      <c r="E272" s="2"/>
      <c r="F272" s="184" t="str">
        <f>IF('Contatos - P.200'!I274="Sim",1," ")</f>
        <v xml:space="preserve"> </v>
      </c>
      <c r="G272" s="184" t="str">
        <f>IF(OR('Contatos - P.200'!K274="Ótimo",'Contatos - P.200'!K274="Regular"),1," ")</f>
        <v xml:space="preserve"> </v>
      </c>
      <c r="H272" s="184" t="str">
        <f>IF('Contatos - P.200'!M274="Sim",1," ")</f>
        <v xml:space="preserve"> </v>
      </c>
      <c r="I272" s="47">
        <f t="shared" si="8"/>
        <v>0</v>
      </c>
      <c r="J272" s="47">
        <f t="shared" si="9"/>
        <v>0</v>
      </c>
    </row>
    <row r="273" spans="4:10" x14ac:dyDescent="0.3">
      <c r="D273" s="2"/>
      <c r="E273" s="2"/>
      <c r="F273" s="184" t="str">
        <f>IF('Contatos - P.200'!I275="Sim",1," ")</f>
        <v xml:space="preserve"> </v>
      </c>
      <c r="G273" s="184" t="str">
        <f>IF(OR('Contatos - P.200'!K275="Ótimo",'Contatos - P.200'!K275="Regular"),1," ")</f>
        <v xml:space="preserve"> </v>
      </c>
      <c r="H273" s="184" t="str">
        <f>IF('Contatos - P.200'!M275="Sim",1," ")</f>
        <v xml:space="preserve"> </v>
      </c>
      <c r="I273" s="47">
        <f t="shared" si="8"/>
        <v>0</v>
      </c>
      <c r="J273" s="47">
        <f t="shared" si="9"/>
        <v>0</v>
      </c>
    </row>
    <row r="274" spans="4:10" x14ac:dyDescent="0.3">
      <c r="D274" s="2"/>
      <c r="E274" s="2"/>
      <c r="F274" s="184" t="str">
        <f>IF('Contatos - P.200'!I276="Sim",1," ")</f>
        <v xml:space="preserve"> </v>
      </c>
      <c r="G274" s="184" t="str">
        <f>IF(OR('Contatos - P.200'!K276="Ótimo",'Contatos - P.200'!K276="Regular"),1," ")</f>
        <v xml:space="preserve"> </v>
      </c>
      <c r="H274" s="184" t="str">
        <f>IF('Contatos - P.200'!M276="Sim",1," ")</f>
        <v xml:space="preserve"> </v>
      </c>
      <c r="I274" s="47">
        <f t="shared" si="8"/>
        <v>0</v>
      </c>
      <c r="J274" s="47">
        <f t="shared" si="9"/>
        <v>0</v>
      </c>
    </row>
    <row r="275" spans="4:10" x14ac:dyDescent="0.3">
      <c r="D275" s="2"/>
      <c r="E275" s="2"/>
      <c r="F275" s="184" t="str">
        <f>IF('Contatos - P.200'!I277="Sim",1," ")</f>
        <v xml:space="preserve"> </v>
      </c>
      <c r="G275" s="184" t="str">
        <f>IF(OR('Contatos - P.200'!K277="Ótimo",'Contatos - P.200'!K277="Regular"),1," ")</f>
        <v xml:space="preserve"> </v>
      </c>
      <c r="H275" s="184" t="str">
        <f>IF('Contatos - P.200'!M277="Sim",1," ")</f>
        <v xml:space="preserve"> </v>
      </c>
      <c r="I275" s="47">
        <f t="shared" si="8"/>
        <v>0</v>
      </c>
      <c r="J275" s="47">
        <f t="shared" si="9"/>
        <v>0</v>
      </c>
    </row>
    <row r="276" spans="4:10" x14ac:dyDescent="0.3">
      <c r="D276" s="2"/>
      <c r="E276" s="2"/>
      <c r="F276" s="184" t="str">
        <f>IF('Contatos - P.200'!I278="Sim",1," ")</f>
        <v xml:space="preserve"> </v>
      </c>
      <c r="G276" s="184" t="str">
        <f>IF(OR('Contatos - P.200'!K278="Ótimo",'Contatos - P.200'!K278="Regular"),1," ")</f>
        <v xml:space="preserve"> </v>
      </c>
      <c r="H276" s="184" t="str">
        <f>IF('Contatos - P.200'!M278="Sim",1," ")</f>
        <v xml:space="preserve"> </v>
      </c>
      <c r="I276" s="47">
        <f t="shared" si="8"/>
        <v>0</v>
      </c>
      <c r="J276" s="47">
        <f t="shared" si="9"/>
        <v>0</v>
      </c>
    </row>
    <row r="277" spans="4:10" x14ac:dyDescent="0.3">
      <c r="D277" s="2"/>
      <c r="E277" s="2"/>
      <c r="F277" s="184" t="str">
        <f>IF('Contatos - P.200'!I279="Sim",1," ")</f>
        <v xml:space="preserve"> </v>
      </c>
      <c r="G277" s="184" t="str">
        <f>IF(OR('Contatos - P.200'!K279="Ótimo",'Contatos - P.200'!K279="Regular"),1," ")</f>
        <v xml:space="preserve"> </v>
      </c>
      <c r="H277" s="184" t="str">
        <f>IF('Contatos - P.200'!M279="Sim",1," ")</f>
        <v xml:space="preserve"> </v>
      </c>
      <c r="I277" s="47">
        <f t="shared" si="8"/>
        <v>0</v>
      </c>
      <c r="J277" s="47">
        <f t="shared" si="9"/>
        <v>0</v>
      </c>
    </row>
    <row r="278" spans="4:10" x14ac:dyDescent="0.3">
      <c r="D278" s="2"/>
      <c r="E278" s="2"/>
      <c r="F278" s="184" t="str">
        <f>IF('Contatos - P.200'!I280="Sim",1," ")</f>
        <v xml:space="preserve"> </v>
      </c>
      <c r="G278" s="184" t="str">
        <f>IF(OR('Contatos - P.200'!K280="Ótimo",'Contatos - P.200'!K280="Regular"),1," ")</f>
        <v xml:space="preserve"> </v>
      </c>
      <c r="H278" s="184" t="str">
        <f>IF('Contatos - P.200'!M280="Sim",1," ")</f>
        <v xml:space="preserve"> </v>
      </c>
      <c r="I278" s="47">
        <f t="shared" si="8"/>
        <v>0</v>
      </c>
      <c r="J278" s="47">
        <f t="shared" si="9"/>
        <v>0</v>
      </c>
    </row>
    <row r="279" spans="4:10" x14ac:dyDescent="0.3">
      <c r="D279" s="2"/>
      <c r="E279" s="2"/>
      <c r="F279" s="184" t="str">
        <f>IF('Contatos - P.200'!I281="Sim",1," ")</f>
        <v xml:space="preserve"> </v>
      </c>
      <c r="G279" s="184" t="str">
        <f>IF(OR('Contatos - P.200'!K281="Ótimo",'Contatos - P.200'!K281="Regular"),1," ")</f>
        <v xml:space="preserve"> </v>
      </c>
      <c r="H279" s="184" t="str">
        <f>IF('Contatos - P.200'!M281="Sim",1," ")</f>
        <v xml:space="preserve"> </v>
      </c>
      <c r="I279" s="47">
        <f t="shared" si="8"/>
        <v>0</v>
      </c>
      <c r="J279" s="47">
        <f t="shared" si="9"/>
        <v>0</v>
      </c>
    </row>
    <row r="280" spans="4:10" x14ac:dyDescent="0.3">
      <c r="D280" s="2"/>
      <c r="E280" s="2"/>
      <c r="F280" s="184" t="str">
        <f>IF('Contatos - P.200'!I282="Sim",1," ")</f>
        <v xml:space="preserve"> </v>
      </c>
      <c r="G280" s="184" t="str">
        <f>IF(OR('Contatos - P.200'!K282="Ótimo",'Contatos - P.200'!K282="Regular"),1," ")</f>
        <v xml:space="preserve"> </v>
      </c>
      <c r="H280" s="184" t="str">
        <f>IF('Contatos - P.200'!M282="Sim",1," ")</f>
        <v xml:space="preserve"> </v>
      </c>
      <c r="I280" s="47">
        <f t="shared" si="8"/>
        <v>0</v>
      </c>
      <c r="J280" s="47">
        <f t="shared" si="9"/>
        <v>0</v>
      </c>
    </row>
    <row r="281" spans="4:10" x14ac:dyDescent="0.3">
      <c r="D281" s="2"/>
      <c r="E281" s="2"/>
      <c r="F281" s="184" t="str">
        <f>IF('Contatos - P.200'!I283="Sim",1," ")</f>
        <v xml:space="preserve"> </v>
      </c>
      <c r="G281" s="184" t="str">
        <f>IF(OR('Contatos - P.200'!K283="Ótimo",'Contatos - P.200'!K283="Regular"),1," ")</f>
        <v xml:space="preserve"> </v>
      </c>
      <c r="H281" s="184" t="str">
        <f>IF('Contatos - P.200'!M283="Sim",1," ")</f>
        <v xml:space="preserve"> </v>
      </c>
      <c r="I281" s="47">
        <f t="shared" si="8"/>
        <v>0</v>
      </c>
      <c r="J281" s="47">
        <f t="shared" si="9"/>
        <v>0</v>
      </c>
    </row>
    <row r="282" spans="4:10" x14ac:dyDescent="0.3">
      <c r="D282" s="2"/>
      <c r="E282" s="2"/>
      <c r="F282" s="184" t="str">
        <f>IF('Contatos - P.200'!I284="Sim",1," ")</f>
        <v xml:space="preserve"> </v>
      </c>
      <c r="G282" s="184" t="str">
        <f>IF(OR('Contatos - P.200'!K284="Ótimo",'Contatos - P.200'!K284="Regular"),1," ")</f>
        <v xml:space="preserve"> </v>
      </c>
      <c r="H282" s="184" t="str">
        <f>IF('Contatos - P.200'!M284="Sim",1," ")</f>
        <v xml:space="preserve"> </v>
      </c>
      <c r="I282" s="47">
        <f t="shared" si="8"/>
        <v>0</v>
      </c>
      <c r="J282" s="47">
        <f t="shared" si="9"/>
        <v>0</v>
      </c>
    </row>
    <row r="283" spans="4:10" x14ac:dyDescent="0.3">
      <c r="D283" s="2"/>
      <c r="E283" s="2"/>
      <c r="F283" s="184" t="str">
        <f>IF('Contatos - P.200'!I285="Sim",1," ")</f>
        <v xml:space="preserve"> </v>
      </c>
      <c r="G283" s="184" t="str">
        <f>IF(OR('Contatos - P.200'!K285="Ótimo",'Contatos - P.200'!K285="Regular"),1," ")</f>
        <v xml:space="preserve"> </v>
      </c>
      <c r="H283" s="184" t="str">
        <f>IF('Contatos - P.200'!M285="Sim",1," ")</f>
        <v xml:space="preserve"> </v>
      </c>
      <c r="I283" s="47">
        <f t="shared" si="8"/>
        <v>0</v>
      </c>
      <c r="J283" s="47">
        <f t="shared" si="9"/>
        <v>0</v>
      </c>
    </row>
    <row r="284" spans="4:10" x14ac:dyDescent="0.3">
      <c r="D284" s="2"/>
      <c r="E284" s="2"/>
      <c r="F284" s="184" t="str">
        <f>IF('Contatos - P.200'!I286="Sim",1," ")</f>
        <v xml:space="preserve"> </v>
      </c>
      <c r="G284" s="184" t="str">
        <f>IF(OR('Contatos - P.200'!K286="Ótimo",'Contatos - P.200'!K286="Regular"),1," ")</f>
        <v xml:space="preserve"> </v>
      </c>
      <c r="H284" s="184" t="str">
        <f>IF('Contatos - P.200'!M286="Sim",1," ")</f>
        <v xml:space="preserve"> </v>
      </c>
      <c r="I284" s="47">
        <f t="shared" si="8"/>
        <v>0</v>
      </c>
      <c r="J284" s="47">
        <f t="shared" si="9"/>
        <v>0</v>
      </c>
    </row>
    <row r="285" spans="4:10" x14ac:dyDescent="0.3">
      <c r="D285" s="2"/>
      <c r="E285" s="2"/>
      <c r="F285" s="184" t="str">
        <f>IF('Contatos - P.200'!I287="Sim",1," ")</f>
        <v xml:space="preserve"> </v>
      </c>
      <c r="G285" s="184" t="str">
        <f>IF(OR('Contatos - P.200'!K287="Ótimo",'Contatos - P.200'!K287="Regular"),1," ")</f>
        <v xml:space="preserve"> </v>
      </c>
      <c r="H285" s="184" t="str">
        <f>IF('Contatos - P.200'!M287="Sim",1," ")</f>
        <v xml:space="preserve"> </v>
      </c>
      <c r="I285" s="47">
        <f t="shared" si="8"/>
        <v>0</v>
      </c>
      <c r="J285" s="47">
        <f t="shared" si="9"/>
        <v>0</v>
      </c>
    </row>
    <row r="286" spans="4:10" x14ac:dyDescent="0.3">
      <c r="D286" s="2"/>
      <c r="E286" s="2"/>
      <c r="F286" s="184" t="str">
        <f>IF('Contatos - P.200'!I288="Sim",1," ")</f>
        <v xml:space="preserve"> </v>
      </c>
      <c r="G286" s="184" t="str">
        <f>IF(OR('Contatos - P.200'!K288="Ótimo",'Contatos - P.200'!K288="Regular"),1," ")</f>
        <v xml:space="preserve"> </v>
      </c>
      <c r="H286" s="184" t="str">
        <f>IF('Contatos - P.200'!M288="Sim",1," ")</f>
        <v xml:space="preserve"> </v>
      </c>
      <c r="I286" s="47">
        <f t="shared" si="8"/>
        <v>0</v>
      </c>
      <c r="J286" s="47">
        <f t="shared" si="9"/>
        <v>0</v>
      </c>
    </row>
    <row r="287" spans="4:10" x14ac:dyDescent="0.3">
      <c r="D287" s="2"/>
      <c r="E287" s="2"/>
      <c r="F287" s="184" t="str">
        <f>IF('Contatos - P.200'!I289="Sim",1," ")</f>
        <v xml:space="preserve"> </v>
      </c>
      <c r="G287" s="184" t="str">
        <f>IF(OR('Contatos - P.200'!K289="Ótimo",'Contatos - P.200'!K289="Regular"),1," ")</f>
        <v xml:space="preserve"> </v>
      </c>
      <c r="H287" s="184" t="str">
        <f>IF('Contatos - P.200'!M289="Sim",1," ")</f>
        <v xml:space="preserve"> </v>
      </c>
      <c r="I287" s="47">
        <f t="shared" si="8"/>
        <v>0</v>
      </c>
      <c r="J287" s="47">
        <f t="shared" si="9"/>
        <v>0</v>
      </c>
    </row>
    <row r="288" spans="4:10" x14ac:dyDescent="0.3">
      <c r="D288" s="2"/>
      <c r="E288" s="2"/>
      <c r="F288" s="184" t="str">
        <f>IF('Contatos - P.200'!I290="Sim",1," ")</f>
        <v xml:space="preserve"> </v>
      </c>
      <c r="G288" s="184" t="str">
        <f>IF(OR('Contatos - P.200'!K290="Ótimo",'Contatos - P.200'!K290="Regular"),1," ")</f>
        <v xml:space="preserve"> </v>
      </c>
      <c r="H288" s="184" t="str">
        <f>IF('Contatos - P.200'!M290="Sim",1," ")</f>
        <v xml:space="preserve"> </v>
      </c>
      <c r="I288" s="47">
        <f t="shared" si="8"/>
        <v>0</v>
      </c>
      <c r="J288" s="47">
        <f t="shared" si="9"/>
        <v>0</v>
      </c>
    </row>
    <row r="289" spans="4:10" x14ac:dyDescent="0.3">
      <c r="D289" s="2"/>
      <c r="E289" s="2"/>
      <c r="F289" s="184" t="str">
        <f>IF('Contatos - P.200'!I291="Sim",1," ")</f>
        <v xml:space="preserve"> </v>
      </c>
      <c r="G289" s="184" t="str">
        <f>IF(OR('Contatos - P.200'!K291="Ótimo",'Contatos - P.200'!K291="Regular"),1," ")</f>
        <v xml:space="preserve"> </v>
      </c>
      <c r="H289" s="184" t="str">
        <f>IF('Contatos - P.200'!M291="Sim",1," ")</f>
        <v xml:space="preserve"> </v>
      </c>
      <c r="I289" s="47">
        <f t="shared" si="8"/>
        <v>0</v>
      </c>
      <c r="J289" s="47">
        <f t="shared" si="9"/>
        <v>0</v>
      </c>
    </row>
    <row r="290" spans="4:10" x14ac:dyDescent="0.3">
      <c r="D290" s="2"/>
      <c r="E290" s="2"/>
      <c r="F290" s="184" t="str">
        <f>IF('Contatos - P.200'!I292="Sim",1," ")</f>
        <v xml:space="preserve"> </v>
      </c>
      <c r="G290" s="184" t="str">
        <f>IF(OR('Contatos - P.200'!K292="Ótimo",'Contatos - P.200'!K292="Regular"),1," ")</f>
        <v xml:space="preserve"> </v>
      </c>
      <c r="H290" s="184" t="str">
        <f>IF('Contatos - P.200'!M292="Sim",1," ")</f>
        <v xml:space="preserve"> </v>
      </c>
      <c r="I290" s="47">
        <f t="shared" si="8"/>
        <v>0</v>
      </c>
      <c r="J290" s="47">
        <f t="shared" si="9"/>
        <v>0</v>
      </c>
    </row>
    <row r="291" spans="4:10" x14ac:dyDescent="0.3">
      <c r="D291" s="2"/>
      <c r="E291" s="2"/>
      <c r="F291" s="184" t="str">
        <f>IF('Contatos - P.200'!I293="Sim",1," ")</f>
        <v xml:space="preserve"> </v>
      </c>
      <c r="G291" s="184" t="str">
        <f>IF(OR('Contatos - P.200'!K293="Ótimo",'Contatos - P.200'!K293="Regular"),1," ")</f>
        <v xml:space="preserve"> </v>
      </c>
      <c r="H291" s="184" t="str">
        <f>IF('Contatos - P.200'!M293="Sim",1," ")</f>
        <v xml:space="preserve"> </v>
      </c>
      <c r="I291" s="47">
        <f t="shared" si="8"/>
        <v>0</v>
      </c>
      <c r="J291" s="47">
        <f t="shared" si="9"/>
        <v>0</v>
      </c>
    </row>
    <row r="292" spans="4:10" x14ac:dyDescent="0.3">
      <c r="D292" s="2"/>
      <c r="E292" s="2"/>
      <c r="F292" s="184" t="str">
        <f>IF('Contatos - P.200'!I294="Sim",1," ")</f>
        <v xml:space="preserve"> </v>
      </c>
      <c r="G292" s="184" t="str">
        <f>IF(OR('Contatos - P.200'!K294="Ótimo",'Contatos - P.200'!K294="Regular"),1," ")</f>
        <v xml:space="preserve"> </v>
      </c>
      <c r="H292" s="184" t="str">
        <f>IF('Contatos - P.200'!M294="Sim",1," ")</f>
        <v xml:space="preserve"> </v>
      </c>
      <c r="I292" s="47">
        <f t="shared" si="8"/>
        <v>0</v>
      </c>
      <c r="J292" s="47">
        <f t="shared" si="9"/>
        <v>0</v>
      </c>
    </row>
    <row r="293" spans="4:10" x14ac:dyDescent="0.3">
      <c r="D293" s="2"/>
      <c r="E293" s="2"/>
      <c r="F293" s="184" t="str">
        <f>IF('Contatos - P.200'!I295="Sim",1," ")</f>
        <v xml:space="preserve"> </v>
      </c>
      <c r="G293" s="184" t="str">
        <f>IF(OR('Contatos - P.200'!K295="Ótimo",'Contatos - P.200'!K295="Regular"),1," ")</f>
        <v xml:space="preserve"> </v>
      </c>
      <c r="H293" s="184" t="str">
        <f>IF('Contatos - P.200'!M295="Sim",1," ")</f>
        <v xml:space="preserve"> </v>
      </c>
      <c r="I293" s="47">
        <f t="shared" si="8"/>
        <v>0</v>
      </c>
      <c r="J293" s="47">
        <f t="shared" si="9"/>
        <v>0</v>
      </c>
    </row>
    <row r="294" spans="4:10" x14ac:dyDescent="0.3">
      <c r="D294" s="2"/>
      <c r="E294" s="2"/>
      <c r="F294" s="184" t="str">
        <f>IF('Contatos - P.200'!I296="Sim",1," ")</f>
        <v xml:space="preserve"> </v>
      </c>
      <c r="G294" s="184" t="str">
        <f>IF(OR('Contatos - P.200'!K296="Ótimo",'Contatos - P.200'!K296="Regular"),1," ")</f>
        <v xml:space="preserve"> </v>
      </c>
      <c r="H294" s="184" t="str">
        <f>IF('Contatos - P.200'!M296="Sim",1," ")</f>
        <v xml:space="preserve"> </v>
      </c>
      <c r="I294" s="47">
        <f t="shared" si="8"/>
        <v>0</v>
      </c>
      <c r="J294" s="47">
        <f t="shared" si="9"/>
        <v>0</v>
      </c>
    </row>
    <row r="295" spans="4:10" x14ac:dyDescent="0.3">
      <c r="D295" s="2"/>
      <c r="E295" s="2"/>
      <c r="F295" s="184" t="str">
        <f>IF('Contatos - P.200'!I297="Sim",1," ")</f>
        <v xml:space="preserve"> </v>
      </c>
      <c r="G295" s="184" t="str">
        <f>IF(OR('Contatos - P.200'!K297="Ótimo",'Contatos - P.200'!K297="Regular"),1," ")</f>
        <v xml:space="preserve"> </v>
      </c>
      <c r="H295" s="184" t="str">
        <f>IF('Contatos - P.200'!M297="Sim",1," ")</f>
        <v xml:space="preserve"> </v>
      </c>
      <c r="I295" s="47">
        <f t="shared" si="8"/>
        <v>0</v>
      </c>
      <c r="J295" s="47">
        <f t="shared" si="9"/>
        <v>0</v>
      </c>
    </row>
    <row r="296" spans="4:10" x14ac:dyDescent="0.3">
      <c r="D296" s="2"/>
      <c r="E296" s="2"/>
      <c r="F296" s="184" t="str">
        <f>IF('Contatos - P.200'!I298="Sim",1," ")</f>
        <v xml:space="preserve"> </v>
      </c>
      <c r="G296" s="184" t="str">
        <f>IF(OR('Contatos - P.200'!K298="Ótimo",'Contatos - P.200'!K298="Regular"),1," ")</f>
        <v xml:space="preserve"> </v>
      </c>
      <c r="H296" s="184" t="str">
        <f>IF('Contatos - P.200'!M298="Sim",1," ")</f>
        <v xml:space="preserve"> </v>
      </c>
      <c r="I296" s="47">
        <f t="shared" si="8"/>
        <v>0</v>
      </c>
      <c r="J296" s="47">
        <f t="shared" si="9"/>
        <v>0</v>
      </c>
    </row>
    <row r="297" spans="4:10" x14ac:dyDescent="0.3">
      <c r="D297" s="2"/>
      <c r="E297" s="2"/>
      <c r="F297" s="184" t="str">
        <f>IF('Contatos - P.200'!I299="Sim",1," ")</f>
        <v xml:space="preserve"> </v>
      </c>
      <c r="G297" s="184" t="str">
        <f>IF(OR('Contatos - P.200'!K299="Ótimo",'Contatos - P.200'!K299="Regular"),1," ")</f>
        <v xml:space="preserve"> </v>
      </c>
      <c r="H297" s="184" t="str">
        <f>IF('Contatos - P.200'!M299="Sim",1," ")</f>
        <v xml:space="preserve"> </v>
      </c>
      <c r="I297" s="47">
        <f t="shared" si="8"/>
        <v>0</v>
      </c>
      <c r="J297" s="47">
        <f t="shared" si="9"/>
        <v>0</v>
      </c>
    </row>
    <row r="298" spans="4:10" x14ac:dyDescent="0.3">
      <c r="D298" s="2"/>
      <c r="E298" s="2"/>
      <c r="F298" s="184" t="str">
        <f>IF('Contatos - P.200'!I300="Sim",1," ")</f>
        <v xml:space="preserve"> </v>
      </c>
      <c r="G298" s="184" t="str">
        <f>IF(OR('Contatos - P.200'!K300="Ótimo",'Contatos - P.200'!K300="Regular"),1," ")</f>
        <v xml:space="preserve"> </v>
      </c>
      <c r="H298" s="184" t="str">
        <f>IF('Contatos - P.200'!M300="Sim",1," ")</f>
        <v xml:space="preserve"> </v>
      </c>
      <c r="I298" s="47">
        <f t="shared" si="8"/>
        <v>0</v>
      </c>
      <c r="J298" s="47">
        <f t="shared" si="9"/>
        <v>0</v>
      </c>
    </row>
    <row r="299" spans="4:10" x14ac:dyDescent="0.3">
      <c r="D299" s="2"/>
      <c r="E299" s="2"/>
      <c r="F299" s="184" t="str">
        <f>IF('Contatos - P.200'!I301="Sim",1," ")</f>
        <v xml:space="preserve"> </v>
      </c>
      <c r="G299" s="184" t="str">
        <f>IF(OR('Contatos - P.200'!K301="Ótimo",'Contatos - P.200'!K301="Regular"),1," ")</f>
        <v xml:space="preserve"> </v>
      </c>
      <c r="H299" s="184" t="str">
        <f>IF('Contatos - P.200'!M301="Sim",1," ")</f>
        <v xml:space="preserve"> </v>
      </c>
      <c r="I299" s="47">
        <f t="shared" si="8"/>
        <v>0</v>
      </c>
      <c r="J299" s="47">
        <f t="shared" si="9"/>
        <v>0</v>
      </c>
    </row>
    <row r="300" spans="4:10" x14ac:dyDescent="0.3">
      <c r="D300" s="2"/>
      <c r="E300" s="2"/>
      <c r="F300" s="184" t="str">
        <f>IF('Contatos - P.200'!I302="Sim",1," ")</f>
        <v xml:space="preserve"> </v>
      </c>
      <c r="G300" s="184" t="str">
        <f>IF(OR('Contatos - P.200'!K302="Ótimo",'Contatos - P.200'!K302="Regular"),1," ")</f>
        <v xml:space="preserve"> </v>
      </c>
      <c r="H300" s="184" t="str">
        <f>IF('Contatos - P.200'!M302="Sim",1," ")</f>
        <v xml:space="preserve"> </v>
      </c>
      <c r="I300" s="47">
        <f t="shared" si="8"/>
        <v>0</v>
      </c>
      <c r="J300" s="47">
        <f t="shared" si="9"/>
        <v>0</v>
      </c>
    </row>
    <row r="301" spans="4:10" x14ac:dyDescent="0.3">
      <c r="D301" s="2"/>
      <c r="E301" s="2"/>
      <c r="F301" s="184" t="str">
        <f>IF('Contatos - P.200'!I303="Sim",1," ")</f>
        <v xml:space="preserve"> </v>
      </c>
      <c r="G301" s="184" t="str">
        <f>IF(OR('Contatos - P.200'!K303="Ótimo",'Contatos - P.200'!K303="Regular"),1," ")</f>
        <v xml:space="preserve"> </v>
      </c>
      <c r="H301" s="184" t="str">
        <f>IF('Contatos - P.200'!M303="Sim",1," ")</f>
        <v xml:space="preserve"> </v>
      </c>
      <c r="I301" s="47">
        <f t="shared" si="8"/>
        <v>0</v>
      </c>
      <c r="J301" s="47">
        <f t="shared" si="9"/>
        <v>0</v>
      </c>
    </row>
    <row r="302" spans="4:10" x14ac:dyDescent="0.3">
      <c r="D302" s="2"/>
      <c r="E302" s="2"/>
      <c r="F302" s="184" t="str">
        <f>IF('Contatos - P.200'!I304="Sim",1," ")</f>
        <v xml:space="preserve"> </v>
      </c>
      <c r="G302" s="184" t="str">
        <f>IF(OR('Contatos - P.200'!K304="Ótimo",'Contatos - P.200'!K304="Regular"),1," ")</f>
        <v xml:space="preserve"> </v>
      </c>
      <c r="H302" s="184" t="str">
        <f>IF('Contatos - P.200'!M304="Sim",1," ")</f>
        <v xml:space="preserve"> </v>
      </c>
      <c r="I302" s="47">
        <f t="shared" si="8"/>
        <v>0</v>
      </c>
      <c r="J302" s="47">
        <f t="shared" si="9"/>
        <v>0</v>
      </c>
    </row>
    <row r="303" spans="4:10" x14ac:dyDescent="0.3">
      <c r="D303" s="2"/>
      <c r="E303" s="2"/>
      <c r="F303" s="184" t="str">
        <f>IF('Contatos - P.200'!I305="Sim",1," ")</f>
        <v xml:space="preserve"> </v>
      </c>
      <c r="G303" s="184" t="str">
        <f>IF(OR('Contatos - P.200'!K305="Ótimo",'Contatos - P.200'!K305="Regular"),1," ")</f>
        <v xml:space="preserve"> </v>
      </c>
      <c r="H303" s="184" t="str">
        <f>IF('Contatos - P.200'!M305="Sim",1," ")</f>
        <v xml:space="preserve"> </v>
      </c>
      <c r="I303" s="47">
        <f t="shared" si="8"/>
        <v>0</v>
      </c>
      <c r="J303" s="47">
        <f t="shared" si="9"/>
        <v>0</v>
      </c>
    </row>
    <row r="304" spans="4:10" x14ac:dyDescent="0.3">
      <c r="D304" s="2"/>
      <c r="E304" s="2"/>
      <c r="F304" s="184" t="str">
        <f>IF('Contatos - P.200'!I306="Sim",1," ")</f>
        <v xml:space="preserve"> </v>
      </c>
      <c r="G304" s="184" t="str">
        <f>IF(OR('Contatos - P.200'!K306="Ótimo",'Contatos - P.200'!K306="Regular"),1," ")</f>
        <v xml:space="preserve"> </v>
      </c>
      <c r="H304" s="184" t="str">
        <f>IF('Contatos - P.200'!M306="Sim",1," ")</f>
        <v xml:space="preserve"> </v>
      </c>
      <c r="I304" s="47">
        <f t="shared" si="8"/>
        <v>0</v>
      </c>
      <c r="J304" s="47">
        <f t="shared" si="9"/>
        <v>0</v>
      </c>
    </row>
    <row r="305" spans="4:10" x14ac:dyDescent="0.3">
      <c r="D305" s="2"/>
      <c r="E305" s="2"/>
      <c r="F305" s="184" t="str">
        <f>IF('Contatos - P.200'!I307="Sim",1," ")</f>
        <v xml:space="preserve"> </v>
      </c>
      <c r="G305" s="184" t="str">
        <f>IF(OR('Contatos - P.200'!K307="Ótimo",'Contatos - P.200'!K307="Regular"),1," ")</f>
        <v xml:space="preserve"> </v>
      </c>
      <c r="H305" s="184" t="str">
        <f>IF('Contatos - P.200'!M307="Sim",1," ")</f>
        <v xml:space="preserve"> </v>
      </c>
      <c r="I305" s="47">
        <f t="shared" si="8"/>
        <v>0</v>
      </c>
      <c r="J305" s="47">
        <f t="shared" si="9"/>
        <v>0</v>
      </c>
    </row>
    <row r="306" spans="4:10" x14ac:dyDescent="0.3">
      <c r="D306" s="2"/>
      <c r="E306" s="2"/>
      <c r="F306" s="184" t="str">
        <f>IF('Contatos - P.200'!I308="Sim",1," ")</f>
        <v xml:space="preserve"> </v>
      </c>
      <c r="G306" s="184" t="str">
        <f>IF(OR('Contatos - P.200'!K308="Ótimo",'Contatos - P.200'!K308="Regular"),1," ")</f>
        <v xml:space="preserve"> </v>
      </c>
      <c r="H306" s="184" t="str">
        <f>IF('Contatos - P.200'!M308="Sim",1," ")</f>
        <v xml:space="preserve"> </v>
      </c>
      <c r="I306" s="47">
        <f t="shared" si="8"/>
        <v>0</v>
      </c>
      <c r="J306" s="47">
        <f t="shared" si="9"/>
        <v>0</v>
      </c>
    </row>
    <row r="307" spans="4:10" x14ac:dyDescent="0.3">
      <c r="D307" s="2"/>
      <c r="E307" s="2"/>
      <c r="F307" s="184" t="str">
        <f>IF('Contatos - P.200'!I309="Sim",1," ")</f>
        <v xml:space="preserve"> </v>
      </c>
      <c r="G307" s="184" t="str">
        <f>IF(OR('Contatos - P.200'!K309="Ótimo",'Contatos - P.200'!K309="Regular"),1," ")</f>
        <v xml:space="preserve"> </v>
      </c>
      <c r="H307" s="184" t="str">
        <f>IF('Contatos - P.200'!M309="Sim",1," ")</f>
        <v xml:space="preserve"> </v>
      </c>
      <c r="I307" s="47">
        <f t="shared" si="8"/>
        <v>0</v>
      </c>
      <c r="J307" s="47">
        <f t="shared" si="9"/>
        <v>0</v>
      </c>
    </row>
    <row r="308" spans="4:10" x14ac:dyDescent="0.3">
      <c r="D308" s="2"/>
      <c r="E308" s="2"/>
      <c r="F308" s="184" t="str">
        <f>IF('Contatos - P.200'!I310="Sim",1," ")</f>
        <v xml:space="preserve"> </v>
      </c>
      <c r="G308" s="184" t="str">
        <f>IF(OR('Contatos - P.200'!K310="Ótimo",'Contatos - P.200'!K310="Regular"),1," ")</f>
        <v xml:space="preserve"> </v>
      </c>
      <c r="H308" s="184" t="str">
        <f>IF('Contatos - P.200'!M310="Sim",1," ")</f>
        <v xml:space="preserve"> </v>
      </c>
      <c r="I308" s="47">
        <f t="shared" si="8"/>
        <v>0</v>
      </c>
      <c r="J308" s="47">
        <f t="shared" si="9"/>
        <v>0</v>
      </c>
    </row>
    <row r="309" spans="4:10" x14ac:dyDescent="0.3">
      <c r="D309" s="2"/>
      <c r="E309" s="2"/>
      <c r="F309" s="184" t="str">
        <f>IF('Contatos - P.200'!I311="Sim",1," ")</f>
        <v xml:space="preserve"> </v>
      </c>
      <c r="G309" s="184" t="str">
        <f>IF(OR('Contatos - P.200'!K311="Ótimo",'Contatos - P.200'!K311="Regular"),1," ")</f>
        <v xml:space="preserve"> </v>
      </c>
      <c r="H309" s="184" t="str">
        <f>IF('Contatos - P.200'!M311="Sim",1," ")</f>
        <v xml:space="preserve"> </v>
      </c>
      <c r="I309" s="47">
        <f t="shared" si="8"/>
        <v>0</v>
      </c>
      <c r="J309" s="47">
        <f t="shared" si="9"/>
        <v>0</v>
      </c>
    </row>
    <row r="310" spans="4:10" x14ac:dyDescent="0.3">
      <c r="D310" s="2"/>
      <c r="E310" s="2"/>
      <c r="F310" s="184" t="str">
        <f>IF('Contatos - P.200'!I312="Sim",1," ")</f>
        <v xml:space="preserve"> </v>
      </c>
      <c r="G310" s="184" t="str">
        <f>IF(OR('Contatos - P.200'!K312="Ótimo",'Contatos - P.200'!K312="Regular"),1," ")</f>
        <v xml:space="preserve"> </v>
      </c>
      <c r="H310" s="184" t="str">
        <f>IF('Contatos - P.200'!M312="Sim",1," ")</f>
        <v xml:space="preserve"> </v>
      </c>
      <c r="I310" s="47">
        <f t="shared" si="8"/>
        <v>0</v>
      </c>
      <c r="J310" s="47">
        <f t="shared" si="9"/>
        <v>0</v>
      </c>
    </row>
    <row r="311" spans="4:10" x14ac:dyDescent="0.3">
      <c r="D311" s="2"/>
      <c r="E311" s="2"/>
      <c r="F311" s="184" t="str">
        <f>IF('Contatos - P.200'!I313="Sim",1," ")</f>
        <v xml:space="preserve"> </v>
      </c>
      <c r="G311" s="184" t="str">
        <f>IF(OR('Contatos - P.200'!K313="Ótimo",'Contatos - P.200'!K313="Regular"),1," ")</f>
        <v xml:space="preserve"> </v>
      </c>
      <c r="H311" s="184" t="str">
        <f>IF('Contatos - P.200'!M313="Sim",1," ")</f>
        <v xml:space="preserve"> </v>
      </c>
      <c r="I311" s="47">
        <f t="shared" si="8"/>
        <v>0</v>
      </c>
      <c r="J311" s="47">
        <f t="shared" si="9"/>
        <v>0</v>
      </c>
    </row>
    <row r="312" spans="4:10" x14ac:dyDescent="0.3">
      <c r="D312" s="2"/>
      <c r="E312" s="2"/>
      <c r="F312" s="184" t="str">
        <f>IF('Contatos - P.200'!I314="Sim",1," ")</f>
        <v xml:space="preserve"> </v>
      </c>
      <c r="G312" s="184" t="str">
        <f>IF(OR('Contatos - P.200'!K314="Ótimo",'Contatos - P.200'!K314="Regular"),1," ")</f>
        <v xml:space="preserve"> </v>
      </c>
      <c r="H312" s="184" t="str">
        <f>IF('Contatos - P.200'!M314="Sim",1," ")</f>
        <v xml:space="preserve"> </v>
      </c>
      <c r="I312" s="47">
        <f t="shared" si="8"/>
        <v>0</v>
      </c>
      <c r="J312" s="47">
        <f t="shared" si="9"/>
        <v>0</v>
      </c>
    </row>
    <row r="313" spans="4:10" x14ac:dyDescent="0.3">
      <c r="D313" s="2"/>
      <c r="E313" s="2"/>
      <c r="F313" s="184" t="str">
        <f>IF('Contatos - P.200'!I315="Sim",1," ")</f>
        <v xml:space="preserve"> </v>
      </c>
      <c r="G313" s="184" t="str">
        <f>IF(OR('Contatos - P.200'!K315="Ótimo",'Contatos - P.200'!K315="Regular"),1," ")</f>
        <v xml:space="preserve"> </v>
      </c>
      <c r="H313" s="184" t="str">
        <f>IF('Contatos - P.200'!M315="Sim",1," ")</f>
        <v xml:space="preserve"> </v>
      </c>
      <c r="I313" s="47">
        <f t="shared" si="8"/>
        <v>0</v>
      </c>
      <c r="J313" s="47">
        <f t="shared" si="9"/>
        <v>0</v>
      </c>
    </row>
    <row r="314" spans="4:10" x14ac:dyDescent="0.3">
      <c r="D314" s="2"/>
      <c r="E314" s="2"/>
      <c r="F314" s="184" t="str">
        <f>IF('Contatos - P.200'!I316="Sim",1," ")</f>
        <v xml:space="preserve"> </v>
      </c>
      <c r="G314" s="184" t="str">
        <f>IF(OR('Contatos - P.200'!K316="Ótimo",'Contatos - P.200'!K316="Regular"),1," ")</f>
        <v xml:space="preserve"> </v>
      </c>
      <c r="H314" s="184" t="str">
        <f>IF('Contatos - P.200'!M316="Sim",1," ")</f>
        <v xml:space="preserve"> </v>
      </c>
      <c r="I314" s="47">
        <f t="shared" si="8"/>
        <v>0</v>
      </c>
      <c r="J314" s="47">
        <f t="shared" si="9"/>
        <v>0</v>
      </c>
    </row>
    <row r="315" spans="4:10" x14ac:dyDescent="0.3">
      <c r="D315" s="2"/>
      <c r="E315" s="2"/>
      <c r="F315" s="184" t="str">
        <f>IF('Contatos - P.200'!I317="Sim",1," ")</f>
        <v xml:space="preserve"> </v>
      </c>
      <c r="G315" s="184" t="str">
        <f>IF(OR('Contatos - P.200'!K317="Ótimo",'Contatos - P.200'!K317="Regular"),1," ")</f>
        <v xml:space="preserve"> </v>
      </c>
      <c r="H315" s="184" t="str">
        <f>IF('Contatos - P.200'!M317="Sim",1," ")</f>
        <v xml:space="preserve"> </v>
      </c>
      <c r="I315" s="47">
        <f t="shared" si="8"/>
        <v>0</v>
      </c>
      <c r="J315" s="47">
        <f t="shared" si="9"/>
        <v>0</v>
      </c>
    </row>
    <row r="316" spans="4:10" x14ac:dyDescent="0.3">
      <c r="D316" s="2"/>
      <c r="E316" s="2"/>
      <c r="F316" s="184" t="str">
        <f>IF('Contatos - P.200'!I318="Sim",1," ")</f>
        <v xml:space="preserve"> </v>
      </c>
      <c r="G316" s="184" t="str">
        <f>IF(OR('Contatos - P.200'!K318="Ótimo",'Contatos - P.200'!K318="Regular"),1," ")</f>
        <v xml:space="preserve"> </v>
      </c>
      <c r="H316" s="184" t="str">
        <f>IF('Contatos - P.200'!M318="Sim",1," ")</f>
        <v xml:space="preserve"> </v>
      </c>
      <c r="I316" s="47">
        <f t="shared" si="8"/>
        <v>0</v>
      </c>
      <c r="J316" s="47">
        <f t="shared" si="9"/>
        <v>0</v>
      </c>
    </row>
    <row r="317" spans="4:10" x14ac:dyDescent="0.3">
      <c r="D317" s="2"/>
      <c r="E317" s="2"/>
      <c r="F317" s="184" t="str">
        <f>IF('Contatos - P.200'!I319="Sim",1," ")</f>
        <v xml:space="preserve"> </v>
      </c>
      <c r="G317" s="184" t="str">
        <f>IF(OR('Contatos - P.200'!K319="Ótimo",'Contatos - P.200'!K319="Regular"),1," ")</f>
        <v xml:space="preserve"> </v>
      </c>
      <c r="H317" s="184" t="str">
        <f>IF('Contatos - P.200'!M319="Sim",1," ")</f>
        <v xml:space="preserve"> </v>
      </c>
      <c r="I317" s="47">
        <f t="shared" si="8"/>
        <v>0</v>
      </c>
      <c r="J317" s="47">
        <f t="shared" si="9"/>
        <v>0</v>
      </c>
    </row>
    <row r="318" spans="4:10" x14ac:dyDescent="0.3">
      <c r="D318" s="2"/>
      <c r="E318" s="2"/>
      <c r="F318" s="184" t="str">
        <f>IF('Contatos - P.200'!I320="Sim",1," ")</f>
        <v xml:space="preserve"> </v>
      </c>
      <c r="G318" s="184" t="str">
        <f>IF(OR('Contatos - P.200'!K320="Ótimo",'Contatos - P.200'!K320="Regular"),1," ")</f>
        <v xml:space="preserve"> </v>
      </c>
      <c r="H318" s="184" t="str">
        <f>IF('Contatos - P.200'!M320="Sim",1," ")</f>
        <v xml:space="preserve"> </v>
      </c>
      <c r="I318" s="47">
        <f t="shared" si="8"/>
        <v>0</v>
      </c>
      <c r="J318" s="47">
        <f t="shared" si="9"/>
        <v>0</v>
      </c>
    </row>
    <row r="319" spans="4:10" x14ac:dyDescent="0.3">
      <c r="D319" s="2"/>
      <c r="E319" s="2"/>
      <c r="F319" s="184" t="str">
        <f>IF('Contatos - P.200'!I321="Sim",1," ")</f>
        <v xml:space="preserve"> </v>
      </c>
      <c r="G319" s="184" t="str">
        <f>IF(OR('Contatos - P.200'!K321="Ótimo",'Contatos - P.200'!K321="Regular"),1," ")</f>
        <v xml:space="preserve"> </v>
      </c>
      <c r="H319" s="184" t="str">
        <f>IF('Contatos - P.200'!M321="Sim",1," ")</f>
        <v xml:space="preserve"> </v>
      </c>
      <c r="I319" s="47">
        <f t="shared" si="8"/>
        <v>0</v>
      </c>
      <c r="J319" s="47">
        <f t="shared" si="9"/>
        <v>0</v>
      </c>
    </row>
    <row r="320" spans="4:10" x14ac:dyDescent="0.3">
      <c r="D320" s="2"/>
      <c r="E320" s="2"/>
      <c r="F320" s="184" t="str">
        <f>IF('Contatos - P.200'!I322="Sim",1," ")</f>
        <v xml:space="preserve"> </v>
      </c>
      <c r="G320" s="184" t="str">
        <f>IF(OR('Contatos - P.200'!K322="Ótimo",'Contatos - P.200'!K322="Regular"),1," ")</f>
        <v xml:space="preserve"> </v>
      </c>
      <c r="H320" s="184" t="str">
        <f>IF('Contatos - P.200'!M322="Sim",1," ")</f>
        <v xml:space="preserve"> </v>
      </c>
      <c r="I320" s="47">
        <f t="shared" si="8"/>
        <v>0</v>
      </c>
      <c r="J320" s="47">
        <f t="shared" si="9"/>
        <v>0</v>
      </c>
    </row>
    <row r="321" spans="4:10" x14ac:dyDescent="0.3">
      <c r="D321" s="2"/>
      <c r="E321" s="2"/>
      <c r="F321" s="184" t="str">
        <f>IF('Contatos - P.200'!I323="Sim",1," ")</f>
        <v xml:space="preserve"> </v>
      </c>
      <c r="G321" s="184" t="str">
        <f>IF(OR('Contatos - P.200'!K323="Ótimo",'Contatos - P.200'!K323="Regular"),1," ")</f>
        <v xml:space="preserve"> </v>
      </c>
      <c r="H321" s="184" t="str">
        <f>IF('Contatos - P.200'!M323="Sim",1," ")</f>
        <v xml:space="preserve"> </v>
      </c>
      <c r="I321" s="47">
        <f t="shared" si="8"/>
        <v>0</v>
      </c>
      <c r="J321" s="47">
        <f t="shared" si="9"/>
        <v>0</v>
      </c>
    </row>
    <row r="322" spans="4:10" x14ac:dyDescent="0.3">
      <c r="D322" s="2"/>
      <c r="E322" s="2"/>
      <c r="F322" s="184" t="str">
        <f>IF('Contatos - P.200'!I324="Sim",1," ")</f>
        <v xml:space="preserve"> </v>
      </c>
      <c r="G322" s="184" t="str">
        <f>IF(OR('Contatos - P.200'!K324="Ótimo",'Contatos - P.200'!K324="Regular"),1," ")</f>
        <v xml:space="preserve"> </v>
      </c>
      <c r="H322" s="184" t="str">
        <f>IF('Contatos - P.200'!M324="Sim",1," ")</f>
        <v xml:space="preserve"> </v>
      </c>
      <c r="I322" s="47">
        <f t="shared" si="8"/>
        <v>0</v>
      </c>
      <c r="J322" s="47">
        <f t="shared" si="9"/>
        <v>0</v>
      </c>
    </row>
    <row r="323" spans="4:10" x14ac:dyDescent="0.3">
      <c r="D323" s="2"/>
      <c r="E323" s="2"/>
      <c r="F323" s="184" t="str">
        <f>IF('Contatos - P.200'!I325="Sim",1," ")</f>
        <v xml:space="preserve"> </v>
      </c>
      <c r="G323" s="184" t="str">
        <f>IF(OR('Contatos - P.200'!K325="Ótimo",'Contatos - P.200'!K325="Regular"),1," ")</f>
        <v xml:space="preserve"> </v>
      </c>
      <c r="H323" s="184" t="str">
        <f>IF('Contatos - P.200'!M325="Sim",1," ")</f>
        <v xml:space="preserve"> </v>
      </c>
      <c r="I323" s="47">
        <f t="shared" si="8"/>
        <v>0</v>
      </c>
      <c r="J323" s="47">
        <f t="shared" si="9"/>
        <v>0</v>
      </c>
    </row>
    <row r="324" spans="4:10" x14ac:dyDescent="0.3">
      <c r="D324" s="2"/>
      <c r="E324" s="2"/>
      <c r="F324" s="184" t="str">
        <f>IF('Contatos - P.200'!I326="Sim",1," ")</f>
        <v xml:space="preserve"> </v>
      </c>
      <c r="G324" s="184" t="str">
        <f>IF(OR('Contatos - P.200'!K326="Ótimo",'Contatos - P.200'!K326="Regular"),1," ")</f>
        <v xml:space="preserve"> </v>
      </c>
      <c r="H324" s="184" t="str">
        <f>IF('Contatos - P.200'!M326="Sim",1," ")</f>
        <v xml:space="preserve"> </v>
      </c>
      <c r="I324" s="47">
        <f t="shared" si="8"/>
        <v>0</v>
      </c>
      <c r="J324" s="47">
        <f t="shared" si="9"/>
        <v>0</v>
      </c>
    </row>
    <row r="325" spans="4:10" x14ac:dyDescent="0.3">
      <c r="D325" s="2"/>
      <c r="E325" s="2"/>
      <c r="F325" s="184" t="str">
        <f>IF('Contatos - P.200'!I327="Sim",1," ")</f>
        <v xml:space="preserve"> </v>
      </c>
      <c r="G325" s="184" t="str">
        <f>IF(OR('Contatos - P.200'!K327="Ótimo",'Contatos - P.200'!K327="Regular"),1," ")</f>
        <v xml:space="preserve"> </v>
      </c>
      <c r="H325" s="184" t="str">
        <f>IF('Contatos - P.200'!M327="Sim",1," ")</f>
        <v xml:space="preserve"> </v>
      </c>
      <c r="I325" s="47">
        <f t="shared" ref="I325:I388" si="10">SUM(F325:H325)</f>
        <v>0</v>
      </c>
      <c r="J325" s="47">
        <f t="shared" si="9"/>
        <v>0</v>
      </c>
    </row>
    <row r="326" spans="4:10" x14ac:dyDescent="0.3">
      <c r="D326" s="2"/>
      <c r="E326" s="2"/>
      <c r="F326" s="184" t="str">
        <f>IF('Contatos - P.200'!I328="Sim",1," ")</f>
        <v xml:space="preserve"> </v>
      </c>
      <c r="G326" s="184" t="str">
        <f>IF(OR('Contatos - P.200'!K328="Ótimo",'Contatos - P.200'!K328="Regular"),1," ")</f>
        <v xml:space="preserve"> </v>
      </c>
      <c r="H326" s="184" t="str">
        <f>IF('Contatos - P.200'!M328="Sim",1," ")</f>
        <v xml:space="preserve"> </v>
      </c>
      <c r="I326" s="47">
        <f t="shared" si="10"/>
        <v>0</v>
      </c>
      <c r="J326" s="47">
        <f t="shared" ref="J326:J389" si="11">SUM(F326:G326)</f>
        <v>0</v>
      </c>
    </row>
    <row r="327" spans="4:10" x14ac:dyDescent="0.3">
      <c r="D327" s="2"/>
      <c r="E327" s="2"/>
      <c r="F327" s="184" t="str">
        <f>IF('Contatos - P.200'!I329="Sim",1," ")</f>
        <v xml:space="preserve"> </v>
      </c>
      <c r="G327" s="184" t="str">
        <f>IF(OR('Contatos - P.200'!K329="Ótimo",'Contatos - P.200'!K329="Regular"),1," ")</f>
        <v xml:space="preserve"> </v>
      </c>
      <c r="H327" s="184" t="str">
        <f>IF('Contatos - P.200'!M329="Sim",1," ")</f>
        <v xml:space="preserve"> </v>
      </c>
      <c r="I327" s="47">
        <f t="shared" si="10"/>
        <v>0</v>
      </c>
      <c r="J327" s="47">
        <f t="shared" si="11"/>
        <v>0</v>
      </c>
    </row>
    <row r="328" spans="4:10" x14ac:dyDescent="0.3">
      <c r="D328" s="2"/>
      <c r="E328" s="2"/>
      <c r="F328" s="184" t="str">
        <f>IF('Contatos - P.200'!I330="Sim",1," ")</f>
        <v xml:space="preserve"> </v>
      </c>
      <c r="G328" s="184" t="str">
        <f>IF(OR('Contatos - P.200'!K330="Ótimo",'Contatos - P.200'!K330="Regular"),1," ")</f>
        <v xml:space="preserve"> </v>
      </c>
      <c r="H328" s="184" t="str">
        <f>IF('Contatos - P.200'!M330="Sim",1," ")</f>
        <v xml:space="preserve"> </v>
      </c>
      <c r="I328" s="47">
        <f t="shared" si="10"/>
        <v>0</v>
      </c>
      <c r="J328" s="47">
        <f t="shared" si="11"/>
        <v>0</v>
      </c>
    </row>
    <row r="329" spans="4:10" x14ac:dyDescent="0.3">
      <c r="D329" s="2"/>
      <c r="E329" s="2"/>
      <c r="F329" s="184" t="str">
        <f>IF('Contatos - P.200'!I331="Sim",1," ")</f>
        <v xml:space="preserve"> </v>
      </c>
      <c r="G329" s="184" t="str">
        <f>IF(OR('Contatos - P.200'!K331="Ótimo",'Contatos - P.200'!K331="Regular"),1," ")</f>
        <v xml:space="preserve"> </v>
      </c>
      <c r="H329" s="184" t="str">
        <f>IF('Contatos - P.200'!M331="Sim",1," ")</f>
        <v xml:space="preserve"> </v>
      </c>
      <c r="I329" s="47">
        <f t="shared" si="10"/>
        <v>0</v>
      </c>
      <c r="J329" s="47">
        <f t="shared" si="11"/>
        <v>0</v>
      </c>
    </row>
    <row r="330" spans="4:10" x14ac:dyDescent="0.3">
      <c r="D330" s="2"/>
      <c r="E330" s="2"/>
      <c r="F330" s="184" t="str">
        <f>IF('Contatos - P.200'!I332="Sim",1," ")</f>
        <v xml:space="preserve"> </v>
      </c>
      <c r="G330" s="184" t="str">
        <f>IF(OR('Contatos - P.200'!K332="Ótimo",'Contatos - P.200'!K332="Regular"),1," ")</f>
        <v xml:space="preserve"> </v>
      </c>
      <c r="H330" s="184" t="str">
        <f>IF('Contatos - P.200'!M332="Sim",1," ")</f>
        <v xml:space="preserve"> </v>
      </c>
      <c r="I330" s="47">
        <f t="shared" si="10"/>
        <v>0</v>
      </c>
      <c r="J330" s="47">
        <f t="shared" si="11"/>
        <v>0</v>
      </c>
    </row>
    <row r="331" spans="4:10" x14ac:dyDescent="0.3">
      <c r="D331" s="2"/>
      <c r="E331" s="2"/>
      <c r="F331" s="184" t="str">
        <f>IF('Contatos - P.200'!I333="Sim",1," ")</f>
        <v xml:space="preserve"> </v>
      </c>
      <c r="G331" s="184" t="str">
        <f>IF(OR('Contatos - P.200'!K333="Ótimo",'Contatos - P.200'!K333="Regular"),1," ")</f>
        <v xml:space="preserve"> </v>
      </c>
      <c r="H331" s="184" t="str">
        <f>IF('Contatos - P.200'!M333="Sim",1," ")</f>
        <v xml:space="preserve"> </v>
      </c>
      <c r="I331" s="47">
        <f t="shared" si="10"/>
        <v>0</v>
      </c>
      <c r="J331" s="47">
        <f t="shared" si="11"/>
        <v>0</v>
      </c>
    </row>
    <row r="332" spans="4:10" x14ac:dyDescent="0.3">
      <c r="D332" s="2"/>
      <c r="E332" s="2"/>
      <c r="F332" s="184" t="str">
        <f>IF('Contatos - P.200'!I334="Sim",1," ")</f>
        <v xml:space="preserve"> </v>
      </c>
      <c r="G332" s="184" t="str">
        <f>IF(OR('Contatos - P.200'!K334="Ótimo",'Contatos - P.200'!K334="Regular"),1," ")</f>
        <v xml:space="preserve"> </v>
      </c>
      <c r="H332" s="184" t="str">
        <f>IF('Contatos - P.200'!M334="Sim",1," ")</f>
        <v xml:space="preserve"> </v>
      </c>
      <c r="I332" s="47">
        <f t="shared" si="10"/>
        <v>0</v>
      </c>
      <c r="J332" s="47">
        <f t="shared" si="11"/>
        <v>0</v>
      </c>
    </row>
    <row r="333" spans="4:10" x14ac:dyDescent="0.3">
      <c r="D333" s="2"/>
      <c r="E333" s="2"/>
      <c r="F333" s="184" t="str">
        <f>IF('Contatos - P.200'!I335="Sim",1," ")</f>
        <v xml:space="preserve"> </v>
      </c>
      <c r="G333" s="184" t="str">
        <f>IF(OR('Contatos - P.200'!K335="Ótimo",'Contatos - P.200'!K335="Regular"),1," ")</f>
        <v xml:space="preserve"> </v>
      </c>
      <c r="H333" s="184" t="str">
        <f>IF('Contatos - P.200'!M335="Sim",1," ")</f>
        <v xml:space="preserve"> </v>
      </c>
      <c r="I333" s="47">
        <f t="shared" si="10"/>
        <v>0</v>
      </c>
      <c r="J333" s="47">
        <f t="shared" si="11"/>
        <v>0</v>
      </c>
    </row>
    <row r="334" spans="4:10" x14ac:dyDescent="0.3">
      <c r="D334" s="2"/>
      <c r="E334" s="2"/>
      <c r="F334" s="184" t="str">
        <f>IF('Contatos - P.200'!I336="Sim",1," ")</f>
        <v xml:space="preserve"> </v>
      </c>
      <c r="G334" s="184" t="str">
        <f>IF(OR('Contatos - P.200'!K336="Ótimo",'Contatos - P.200'!K336="Regular"),1," ")</f>
        <v xml:space="preserve"> </v>
      </c>
      <c r="H334" s="184" t="str">
        <f>IF('Contatos - P.200'!M336="Sim",1," ")</f>
        <v xml:space="preserve"> </v>
      </c>
      <c r="I334" s="47">
        <f t="shared" si="10"/>
        <v>0</v>
      </c>
      <c r="J334" s="47">
        <f t="shared" si="11"/>
        <v>0</v>
      </c>
    </row>
    <row r="335" spans="4:10" x14ac:dyDescent="0.3">
      <c r="D335" s="2"/>
      <c r="E335" s="2"/>
      <c r="F335" s="184" t="str">
        <f>IF('Contatos - P.200'!I337="Sim",1," ")</f>
        <v xml:space="preserve"> </v>
      </c>
      <c r="G335" s="184" t="str">
        <f>IF(OR('Contatos - P.200'!K337="Ótimo",'Contatos - P.200'!K337="Regular"),1," ")</f>
        <v xml:space="preserve"> </v>
      </c>
      <c r="H335" s="184" t="str">
        <f>IF('Contatos - P.200'!M337="Sim",1," ")</f>
        <v xml:space="preserve"> </v>
      </c>
      <c r="I335" s="47">
        <f t="shared" si="10"/>
        <v>0</v>
      </c>
      <c r="J335" s="47">
        <f t="shared" si="11"/>
        <v>0</v>
      </c>
    </row>
    <row r="336" spans="4:10" x14ac:dyDescent="0.3">
      <c r="D336" s="2"/>
      <c r="E336" s="2"/>
      <c r="F336" s="184" t="str">
        <f>IF('Contatos - P.200'!I338="Sim",1," ")</f>
        <v xml:space="preserve"> </v>
      </c>
      <c r="G336" s="184" t="str">
        <f>IF(OR('Contatos - P.200'!K338="Ótimo",'Contatos - P.200'!K338="Regular"),1," ")</f>
        <v xml:space="preserve"> </v>
      </c>
      <c r="H336" s="184" t="str">
        <f>IF('Contatos - P.200'!M338="Sim",1," ")</f>
        <v xml:space="preserve"> </v>
      </c>
      <c r="I336" s="47">
        <f t="shared" si="10"/>
        <v>0</v>
      </c>
      <c r="J336" s="47">
        <f t="shared" si="11"/>
        <v>0</v>
      </c>
    </row>
    <row r="337" spans="4:10" x14ac:dyDescent="0.3">
      <c r="D337" s="2"/>
      <c r="E337" s="2"/>
      <c r="F337" s="184" t="str">
        <f>IF('Contatos - P.200'!I339="Sim",1," ")</f>
        <v xml:space="preserve"> </v>
      </c>
      <c r="G337" s="184" t="str">
        <f>IF(OR('Contatos - P.200'!K339="Ótimo",'Contatos - P.200'!K339="Regular"),1," ")</f>
        <v xml:space="preserve"> </v>
      </c>
      <c r="H337" s="184" t="str">
        <f>IF('Contatos - P.200'!M339="Sim",1," ")</f>
        <v xml:space="preserve"> </v>
      </c>
      <c r="I337" s="47">
        <f t="shared" si="10"/>
        <v>0</v>
      </c>
      <c r="J337" s="47">
        <f t="shared" si="11"/>
        <v>0</v>
      </c>
    </row>
    <row r="338" spans="4:10" x14ac:dyDescent="0.3">
      <c r="D338" s="2"/>
      <c r="E338" s="2"/>
      <c r="F338" s="184" t="str">
        <f>IF('Contatos - P.200'!I340="Sim",1," ")</f>
        <v xml:space="preserve"> </v>
      </c>
      <c r="G338" s="184" t="str">
        <f>IF(OR('Contatos - P.200'!K340="Ótimo",'Contatos - P.200'!K340="Regular"),1," ")</f>
        <v xml:space="preserve"> </v>
      </c>
      <c r="H338" s="184" t="str">
        <f>IF('Contatos - P.200'!M340="Sim",1," ")</f>
        <v xml:space="preserve"> </v>
      </c>
      <c r="I338" s="47">
        <f t="shared" si="10"/>
        <v>0</v>
      </c>
      <c r="J338" s="47">
        <f t="shared" si="11"/>
        <v>0</v>
      </c>
    </row>
    <row r="339" spans="4:10" x14ac:dyDescent="0.3">
      <c r="D339" s="2"/>
      <c r="E339" s="2"/>
      <c r="F339" s="184" t="str">
        <f>IF('Contatos - P.200'!I341="Sim",1," ")</f>
        <v xml:space="preserve"> </v>
      </c>
      <c r="G339" s="184" t="str">
        <f>IF(OR('Contatos - P.200'!K341="Ótimo",'Contatos - P.200'!K341="Regular"),1," ")</f>
        <v xml:space="preserve"> </v>
      </c>
      <c r="H339" s="184" t="str">
        <f>IF('Contatos - P.200'!M341="Sim",1," ")</f>
        <v xml:space="preserve"> </v>
      </c>
      <c r="I339" s="47">
        <f t="shared" si="10"/>
        <v>0</v>
      </c>
      <c r="J339" s="47">
        <f t="shared" si="11"/>
        <v>0</v>
      </c>
    </row>
    <row r="340" spans="4:10" x14ac:dyDescent="0.3">
      <c r="D340" s="2"/>
      <c r="E340" s="2"/>
      <c r="F340" s="184" t="str">
        <f>IF('Contatos - P.200'!I342="Sim",1," ")</f>
        <v xml:space="preserve"> </v>
      </c>
      <c r="G340" s="184" t="str">
        <f>IF(OR('Contatos - P.200'!K342="Ótimo",'Contatos - P.200'!K342="Regular"),1," ")</f>
        <v xml:space="preserve"> </v>
      </c>
      <c r="H340" s="184" t="str">
        <f>IF('Contatos - P.200'!M342="Sim",1," ")</f>
        <v xml:space="preserve"> </v>
      </c>
      <c r="I340" s="47">
        <f t="shared" si="10"/>
        <v>0</v>
      </c>
      <c r="J340" s="47">
        <f t="shared" si="11"/>
        <v>0</v>
      </c>
    </row>
    <row r="341" spans="4:10" x14ac:dyDescent="0.3">
      <c r="D341" s="2"/>
      <c r="E341" s="2"/>
      <c r="F341" s="184" t="str">
        <f>IF('Contatos - P.200'!I343="Sim",1," ")</f>
        <v xml:space="preserve"> </v>
      </c>
      <c r="G341" s="184" t="str">
        <f>IF(OR('Contatos - P.200'!K343="Ótimo",'Contatos - P.200'!K343="Regular"),1," ")</f>
        <v xml:space="preserve"> </v>
      </c>
      <c r="H341" s="184" t="str">
        <f>IF('Contatos - P.200'!M343="Sim",1," ")</f>
        <v xml:space="preserve"> </v>
      </c>
      <c r="I341" s="47">
        <f t="shared" si="10"/>
        <v>0</v>
      </c>
      <c r="J341" s="47">
        <f t="shared" si="11"/>
        <v>0</v>
      </c>
    </row>
    <row r="342" spans="4:10" x14ac:dyDescent="0.3">
      <c r="D342" s="2"/>
      <c r="E342" s="2"/>
      <c r="F342" s="184" t="str">
        <f>IF('Contatos - P.200'!I344="Sim",1," ")</f>
        <v xml:space="preserve"> </v>
      </c>
      <c r="G342" s="184" t="str">
        <f>IF(OR('Contatos - P.200'!K344="Ótimo",'Contatos - P.200'!K344="Regular"),1," ")</f>
        <v xml:space="preserve"> </v>
      </c>
      <c r="H342" s="184" t="str">
        <f>IF('Contatos - P.200'!M344="Sim",1," ")</f>
        <v xml:space="preserve"> </v>
      </c>
      <c r="I342" s="47">
        <f t="shared" si="10"/>
        <v>0</v>
      </c>
      <c r="J342" s="47">
        <f t="shared" si="11"/>
        <v>0</v>
      </c>
    </row>
    <row r="343" spans="4:10" x14ac:dyDescent="0.3">
      <c r="D343" s="2"/>
      <c r="E343" s="2"/>
      <c r="F343" s="184" t="str">
        <f>IF('Contatos - P.200'!I345="Sim",1," ")</f>
        <v xml:space="preserve"> </v>
      </c>
      <c r="G343" s="184" t="str">
        <f>IF(OR('Contatos - P.200'!K345="Ótimo",'Contatos - P.200'!K345="Regular"),1," ")</f>
        <v xml:space="preserve"> </v>
      </c>
      <c r="H343" s="184" t="str">
        <f>IF('Contatos - P.200'!M345="Sim",1," ")</f>
        <v xml:space="preserve"> </v>
      </c>
      <c r="I343" s="47">
        <f t="shared" si="10"/>
        <v>0</v>
      </c>
      <c r="J343" s="47">
        <f t="shared" si="11"/>
        <v>0</v>
      </c>
    </row>
    <row r="344" spans="4:10" x14ac:dyDescent="0.3">
      <c r="D344" s="2"/>
      <c r="E344" s="2"/>
      <c r="F344" s="184" t="str">
        <f>IF('Contatos - P.200'!I346="Sim",1," ")</f>
        <v xml:space="preserve"> </v>
      </c>
      <c r="G344" s="184" t="str">
        <f>IF(OR('Contatos - P.200'!K346="Ótimo",'Contatos - P.200'!K346="Regular"),1," ")</f>
        <v xml:space="preserve"> </v>
      </c>
      <c r="H344" s="184" t="str">
        <f>IF('Contatos - P.200'!M346="Sim",1," ")</f>
        <v xml:space="preserve"> </v>
      </c>
      <c r="I344" s="47">
        <f t="shared" si="10"/>
        <v>0</v>
      </c>
      <c r="J344" s="47">
        <f t="shared" si="11"/>
        <v>0</v>
      </c>
    </row>
    <row r="345" spans="4:10" x14ac:dyDescent="0.3">
      <c r="D345" s="2"/>
      <c r="E345" s="2"/>
      <c r="F345" s="184" t="str">
        <f>IF('Contatos - P.200'!I347="Sim",1," ")</f>
        <v xml:space="preserve"> </v>
      </c>
      <c r="G345" s="184" t="str">
        <f>IF(OR('Contatos - P.200'!K347="Ótimo",'Contatos - P.200'!K347="Regular"),1," ")</f>
        <v xml:space="preserve"> </v>
      </c>
      <c r="H345" s="184" t="str">
        <f>IF('Contatos - P.200'!M347="Sim",1," ")</f>
        <v xml:space="preserve"> </v>
      </c>
      <c r="I345" s="47">
        <f t="shared" si="10"/>
        <v>0</v>
      </c>
      <c r="J345" s="47">
        <f t="shared" si="11"/>
        <v>0</v>
      </c>
    </row>
    <row r="346" spans="4:10" x14ac:dyDescent="0.3">
      <c r="D346" s="2"/>
      <c r="E346" s="2"/>
      <c r="F346" s="184" t="str">
        <f>IF('Contatos - P.200'!I348="Sim",1," ")</f>
        <v xml:space="preserve"> </v>
      </c>
      <c r="G346" s="184" t="str">
        <f>IF(OR('Contatos - P.200'!K348="Ótimo",'Contatos - P.200'!K348="Regular"),1," ")</f>
        <v xml:space="preserve"> </v>
      </c>
      <c r="H346" s="184" t="str">
        <f>IF('Contatos - P.200'!M348="Sim",1," ")</f>
        <v xml:space="preserve"> </v>
      </c>
      <c r="I346" s="47">
        <f t="shared" si="10"/>
        <v>0</v>
      </c>
      <c r="J346" s="47">
        <f t="shared" si="11"/>
        <v>0</v>
      </c>
    </row>
    <row r="347" spans="4:10" x14ac:dyDescent="0.3">
      <c r="D347" s="2"/>
      <c r="E347" s="2"/>
      <c r="F347" s="184" t="str">
        <f>IF('Contatos - P.200'!I349="Sim",1," ")</f>
        <v xml:space="preserve"> </v>
      </c>
      <c r="G347" s="184" t="str">
        <f>IF(OR('Contatos - P.200'!K349="Ótimo",'Contatos - P.200'!K349="Regular"),1," ")</f>
        <v xml:space="preserve"> </v>
      </c>
      <c r="H347" s="184" t="str">
        <f>IF('Contatos - P.200'!M349="Sim",1," ")</f>
        <v xml:space="preserve"> </v>
      </c>
      <c r="I347" s="47">
        <f t="shared" si="10"/>
        <v>0</v>
      </c>
      <c r="J347" s="47">
        <f t="shared" si="11"/>
        <v>0</v>
      </c>
    </row>
    <row r="348" spans="4:10" x14ac:dyDescent="0.3">
      <c r="D348" s="2"/>
      <c r="E348" s="2"/>
      <c r="F348" s="184" t="str">
        <f>IF('Contatos - P.200'!I350="Sim",1," ")</f>
        <v xml:space="preserve"> </v>
      </c>
      <c r="G348" s="184" t="str">
        <f>IF(OR('Contatos - P.200'!K350="Ótimo",'Contatos - P.200'!K350="Regular"),1," ")</f>
        <v xml:space="preserve"> </v>
      </c>
      <c r="H348" s="184" t="str">
        <f>IF('Contatos - P.200'!M350="Sim",1," ")</f>
        <v xml:space="preserve"> </v>
      </c>
      <c r="I348" s="47">
        <f t="shared" si="10"/>
        <v>0</v>
      </c>
      <c r="J348" s="47">
        <f t="shared" si="11"/>
        <v>0</v>
      </c>
    </row>
    <row r="349" spans="4:10" x14ac:dyDescent="0.3">
      <c r="D349" s="2"/>
      <c r="E349" s="2"/>
      <c r="F349" s="184" t="str">
        <f>IF('Contatos - P.200'!I351="Sim",1," ")</f>
        <v xml:space="preserve"> </v>
      </c>
      <c r="G349" s="184" t="str">
        <f>IF(OR('Contatos - P.200'!K351="Ótimo",'Contatos - P.200'!K351="Regular"),1," ")</f>
        <v xml:space="preserve"> </v>
      </c>
      <c r="H349" s="184" t="str">
        <f>IF('Contatos - P.200'!M351="Sim",1," ")</f>
        <v xml:space="preserve"> </v>
      </c>
      <c r="I349" s="47">
        <f t="shared" si="10"/>
        <v>0</v>
      </c>
      <c r="J349" s="47">
        <f t="shared" si="11"/>
        <v>0</v>
      </c>
    </row>
    <row r="350" spans="4:10" x14ac:dyDescent="0.3">
      <c r="D350" s="2"/>
      <c r="E350" s="2"/>
      <c r="F350" s="184" t="str">
        <f>IF('Contatos - P.200'!I352="Sim",1," ")</f>
        <v xml:space="preserve"> </v>
      </c>
      <c r="G350" s="184" t="str">
        <f>IF(OR('Contatos - P.200'!K352="Ótimo",'Contatos - P.200'!K352="Regular"),1," ")</f>
        <v xml:space="preserve"> </v>
      </c>
      <c r="H350" s="184" t="str">
        <f>IF('Contatos - P.200'!M352="Sim",1," ")</f>
        <v xml:space="preserve"> </v>
      </c>
      <c r="I350" s="47">
        <f t="shared" si="10"/>
        <v>0</v>
      </c>
      <c r="J350" s="47">
        <f t="shared" si="11"/>
        <v>0</v>
      </c>
    </row>
    <row r="351" spans="4:10" x14ac:dyDescent="0.3">
      <c r="D351" s="2"/>
      <c r="E351" s="2"/>
      <c r="F351" s="184" t="str">
        <f>IF('Contatos - P.200'!I353="Sim",1," ")</f>
        <v xml:space="preserve"> </v>
      </c>
      <c r="G351" s="184" t="str">
        <f>IF(OR('Contatos - P.200'!K353="Ótimo",'Contatos - P.200'!K353="Regular"),1," ")</f>
        <v xml:space="preserve"> </v>
      </c>
      <c r="H351" s="184" t="str">
        <f>IF('Contatos - P.200'!M353="Sim",1," ")</f>
        <v xml:space="preserve"> </v>
      </c>
      <c r="I351" s="47">
        <f t="shared" si="10"/>
        <v>0</v>
      </c>
      <c r="J351" s="47">
        <f t="shared" si="11"/>
        <v>0</v>
      </c>
    </row>
    <row r="352" spans="4:10" x14ac:dyDescent="0.3">
      <c r="D352" s="2"/>
      <c r="E352" s="2"/>
      <c r="F352" s="184" t="str">
        <f>IF('Contatos - P.200'!I354="Sim",1," ")</f>
        <v xml:space="preserve"> </v>
      </c>
      <c r="G352" s="184" t="str">
        <f>IF(OR('Contatos - P.200'!K354="Ótimo",'Contatos - P.200'!K354="Regular"),1," ")</f>
        <v xml:space="preserve"> </v>
      </c>
      <c r="H352" s="184" t="str">
        <f>IF('Contatos - P.200'!M354="Sim",1," ")</f>
        <v xml:space="preserve"> </v>
      </c>
      <c r="I352" s="47">
        <f t="shared" si="10"/>
        <v>0</v>
      </c>
      <c r="J352" s="47">
        <f t="shared" si="11"/>
        <v>0</v>
      </c>
    </row>
    <row r="353" spans="4:10" x14ac:dyDescent="0.3">
      <c r="D353" s="2"/>
      <c r="E353" s="2"/>
      <c r="F353" s="184" t="str">
        <f>IF('Contatos - P.200'!I355="Sim",1," ")</f>
        <v xml:space="preserve"> </v>
      </c>
      <c r="G353" s="184" t="str">
        <f>IF(OR('Contatos - P.200'!K355="Ótimo",'Contatos - P.200'!K355="Regular"),1," ")</f>
        <v xml:space="preserve"> </v>
      </c>
      <c r="H353" s="184" t="str">
        <f>IF('Contatos - P.200'!M355="Sim",1," ")</f>
        <v xml:space="preserve"> </v>
      </c>
      <c r="I353" s="47">
        <f t="shared" si="10"/>
        <v>0</v>
      </c>
      <c r="J353" s="47">
        <f t="shared" si="11"/>
        <v>0</v>
      </c>
    </row>
    <row r="354" spans="4:10" x14ac:dyDescent="0.3">
      <c r="D354" s="2"/>
      <c r="E354" s="2"/>
      <c r="F354" s="184" t="str">
        <f>IF('Contatos - P.200'!I356="Sim",1," ")</f>
        <v xml:space="preserve"> </v>
      </c>
      <c r="G354" s="184" t="str">
        <f>IF(OR('Contatos - P.200'!K356="Ótimo",'Contatos - P.200'!K356="Regular"),1," ")</f>
        <v xml:space="preserve"> </v>
      </c>
      <c r="H354" s="184" t="str">
        <f>IF('Contatos - P.200'!M356="Sim",1," ")</f>
        <v xml:space="preserve"> </v>
      </c>
      <c r="I354" s="47">
        <f t="shared" si="10"/>
        <v>0</v>
      </c>
      <c r="J354" s="47">
        <f t="shared" si="11"/>
        <v>0</v>
      </c>
    </row>
    <row r="355" spans="4:10" x14ac:dyDescent="0.3">
      <c r="D355" s="2"/>
      <c r="E355" s="2"/>
      <c r="F355" s="184" t="str">
        <f>IF('Contatos - P.200'!I357="Sim",1," ")</f>
        <v xml:space="preserve"> </v>
      </c>
      <c r="G355" s="184" t="str">
        <f>IF(OR('Contatos - P.200'!K357="Ótimo",'Contatos - P.200'!K357="Regular"),1," ")</f>
        <v xml:space="preserve"> </v>
      </c>
      <c r="H355" s="184" t="str">
        <f>IF('Contatos - P.200'!M357="Sim",1," ")</f>
        <v xml:space="preserve"> </v>
      </c>
      <c r="I355" s="47">
        <f t="shared" si="10"/>
        <v>0</v>
      </c>
      <c r="J355" s="47">
        <f t="shared" si="11"/>
        <v>0</v>
      </c>
    </row>
    <row r="356" spans="4:10" x14ac:dyDescent="0.3">
      <c r="D356" s="2"/>
      <c r="E356" s="2"/>
      <c r="F356" s="184" t="str">
        <f>IF('Contatos - P.200'!I358="Sim",1," ")</f>
        <v xml:space="preserve"> </v>
      </c>
      <c r="G356" s="184" t="str">
        <f>IF(OR('Contatos - P.200'!K358="Ótimo",'Contatos - P.200'!K358="Regular"),1," ")</f>
        <v xml:space="preserve"> </v>
      </c>
      <c r="H356" s="184" t="str">
        <f>IF('Contatos - P.200'!M358="Sim",1," ")</f>
        <v xml:space="preserve"> </v>
      </c>
      <c r="I356" s="47">
        <f t="shared" si="10"/>
        <v>0</v>
      </c>
      <c r="J356" s="47">
        <f t="shared" si="11"/>
        <v>0</v>
      </c>
    </row>
    <row r="357" spans="4:10" x14ac:dyDescent="0.3">
      <c r="D357" s="2"/>
      <c r="E357" s="2"/>
      <c r="F357" s="184" t="str">
        <f>IF('Contatos - P.200'!I359="Sim",1," ")</f>
        <v xml:space="preserve"> </v>
      </c>
      <c r="G357" s="184" t="str">
        <f>IF(OR('Contatos - P.200'!K359="Ótimo",'Contatos - P.200'!K359="Regular"),1," ")</f>
        <v xml:space="preserve"> </v>
      </c>
      <c r="H357" s="184" t="str">
        <f>IF('Contatos - P.200'!M359="Sim",1," ")</f>
        <v xml:space="preserve"> </v>
      </c>
      <c r="I357" s="47">
        <f t="shared" si="10"/>
        <v>0</v>
      </c>
      <c r="J357" s="47">
        <f t="shared" si="11"/>
        <v>0</v>
      </c>
    </row>
    <row r="358" spans="4:10" x14ac:dyDescent="0.3">
      <c r="D358" s="2"/>
      <c r="E358" s="2"/>
      <c r="F358" s="184" t="str">
        <f>IF('Contatos - P.200'!I360="Sim",1," ")</f>
        <v xml:space="preserve"> </v>
      </c>
      <c r="G358" s="184" t="str">
        <f>IF(OR('Contatos - P.200'!K360="Ótimo",'Contatos - P.200'!K360="Regular"),1," ")</f>
        <v xml:space="preserve"> </v>
      </c>
      <c r="H358" s="184" t="str">
        <f>IF('Contatos - P.200'!M360="Sim",1," ")</f>
        <v xml:space="preserve"> </v>
      </c>
      <c r="I358" s="47">
        <f t="shared" si="10"/>
        <v>0</v>
      </c>
      <c r="J358" s="47">
        <f t="shared" si="11"/>
        <v>0</v>
      </c>
    </row>
    <row r="359" spans="4:10" x14ac:dyDescent="0.3">
      <c r="D359" s="2"/>
      <c r="E359" s="2"/>
      <c r="F359" s="184" t="str">
        <f>IF('Contatos - P.200'!I361="Sim",1," ")</f>
        <v xml:space="preserve"> </v>
      </c>
      <c r="G359" s="184" t="str">
        <f>IF(OR('Contatos - P.200'!K361="Ótimo",'Contatos - P.200'!K361="Regular"),1," ")</f>
        <v xml:space="preserve"> </v>
      </c>
      <c r="H359" s="184" t="str">
        <f>IF('Contatos - P.200'!M361="Sim",1," ")</f>
        <v xml:space="preserve"> </v>
      </c>
      <c r="I359" s="47">
        <f t="shared" si="10"/>
        <v>0</v>
      </c>
      <c r="J359" s="47">
        <f t="shared" si="11"/>
        <v>0</v>
      </c>
    </row>
    <row r="360" spans="4:10" x14ac:dyDescent="0.3">
      <c r="D360" s="2"/>
      <c r="E360" s="2"/>
      <c r="F360" s="184" t="str">
        <f>IF('Contatos - P.200'!I362="Sim",1," ")</f>
        <v xml:space="preserve"> </v>
      </c>
      <c r="G360" s="184" t="str">
        <f>IF(OR('Contatos - P.200'!K362="Ótimo",'Contatos - P.200'!K362="Regular"),1," ")</f>
        <v xml:space="preserve"> </v>
      </c>
      <c r="H360" s="184" t="str">
        <f>IF('Contatos - P.200'!M362="Sim",1," ")</f>
        <v xml:space="preserve"> </v>
      </c>
      <c r="I360" s="47">
        <f t="shared" si="10"/>
        <v>0</v>
      </c>
      <c r="J360" s="47">
        <f t="shared" si="11"/>
        <v>0</v>
      </c>
    </row>
    <row r="361" spans="4:10" x14ac:dyDescent="0.3">
      <c r="D361" s="2"/>
      <c r="E361" s="2"/>
      <c r="F361" s="184" t="str">
        <f>IF('Contatos - P.200'!I363="Sim",1," ")</f>
        <v xml:space="preserve"> </v>
      </c>
      <c r="G361" s="184" t="str">
        <f>IF(OR('Contatos - P.200'!K363="Ótimo",'Contatos - P.200'!K363="Regular"),1," ")</f>
        <v xml:space="preserve"> </v>
      </c>
      <c r="H361" s="184" t="str">
        <f>IF('Contatos - P.200'!M363="Sim",1," ")</f>
        <v xml:space="preserve"> </v>
      </c>
      <c r="I361" s="47">
        <f t="shared" si="10"/>
        <v>0</v>
      </c>
      <c r="J361" s="47">
        <f t="shared" si="11"/>
        <v>0</v>
      </c>
    </row>
    <row r="362" spans="4:10" x14ac:dyDescent="0.3">
      <c r="D362" s="2"/>
      <c r="E362" s="2"/>
      <c r="F362" s="184" t="str">
        <f>IF('Contatos - P.200'!I364="Sim",1," ")</f>
        <v xml:space="preserve"> </v>
      </c>
      <c r="G362" s="184" t="str">
        <f>IF(OR('Contatos - P.200'!K364="Ótimo",'Contatos - P.200'!K364="Regular"),1," ")</f>
        <v xml:space="preserve"> </v>
      </c>
      <c r="H362" s="184" t="str">
        <f>IF('Contatos - P.200'!M364="Sim",1," ")</f>
        <v xml:space="preserve"> </v>
      </c>
      <c r="I362" s="47">
        <f t="shared" si="10"/>
        <v>0</v>
      </c>
      <c r="J362" s="47">
        <f t="shared" si="11"/>
        <v>0</v>
      </c>
    </row>
    <row r="363" spans="4:10" x14ac:dyDescent="0.3">
      <c r="D363" s="2"/>
      <c r="E363" s="2"/>
      <c r="F363" s="184" t="str">
        <f>IF('Contatos - P.200'!I365="Sim",1," ")</f>
        <v xml:space="preserve"> </v>
      </c>
      <c r="G363" s="184" t="str">
        <f>IF(OR('Contatos - P.200'!K365="Ótimo",'Contatos - P.200'!K365="Regular"),1," ")</f>
        <v xml:space="preserve"> </v>
      </c>
      <c r="H363" s="184" t="str">
        <f>IF('Contatos - P.200'!M365="Sim",1," ")</f>
        <v xml:space="preserve"> </v>
      </c>
      <c r="I363" s="47">
        <f t="shared" si="10"/>
        <v>0</v>
      </c>
      <c r="J363" s="47">
        <f t="shared" si="11"/>
        <v>0</v>
      </c>
    </row>
    <row r="364" spans="4:10" x14ac:dyDescent="0.3">
      <c r="D364" s="2"/>
      <c r="E364" s="2"/>
      <c r="F364" s="184" t="str">
        <f>IF('Contatos - P.200'!I366="Sim",1," ")</f>
        <v xml:space="preserve"> </v>
      </c>
      <c r="G364" s="184" t="str">
        <f>IF(OR('Contatos - P.200'!K366="Ótimo",'Contatos - P.200'!K366="Regular"),1," ")</f>
        <v xml:space="preserve"> </v>
      </c>
      <c r="H364" s="184" t="str">
        <f>IF('Contatos - P.200'!M366="Sim",1," ")</f>
        <v xml:space="preserve"> </v>
      </c>
      <c r="I364" s="47">
        <f t="shared" si="10"/>
        <v>0</v>
      </c>
      <c r="J364" s="47">
        <f t="shared" si="11"/>
        <v>0</v>
      </c>
    </row>
    <row r="365" spans="4:10" x14ac:dyDescent="0.3">
      <c r="D365" s="2"/>
      <c r="E365" s="2"/>
      <c r="F365" s="184" t="str">
        <f>IF('Contatos - P.200'!I367="Sim",1," ")</f>
        <v xml:space="preserve"> </v>
      </c>
      <c r="G365" s="184" t="str">
        <f>IF(OR('Contatos - P.200'!K367="Ótimo",'Contatos - P.200'!K367="Regular"),1," ")</f>
        <v xml:space="preserve"> </v>
      </c>
      <c r="H365" s="184" t="str">
        <f>IF('Contatos - P.200'!M367="Sim",1," ")</f>
        <v xml:space="preserve"> </v>
      </c>
      <c r="I365" s="47">
        <f t="shared" si="10"/>
        <v>0</v>
      </c>
      <c r="J365" s="47">
        <f t="shared" si="11"/>
        <v>0</v>
      </c>
    </row>
    <row r="366" spans="4:10" x14ac:dyDescent="0.3">
      <c r="D366" s="2"/>
      <c r="E366" s="2"/>
      <c r="F366" s="184" t="str">
        <f>IF('Contatos - P.200'!I368="Sim",1," ")</f>
        <v xml:space="preserve"> </v>
      </c>
      <c r="G366" s="184" t="str">
        <f>IF(OR('Contatos - P.200'!K368="Ótimo",'Contatos - P.200'!K368="Regular"),1," ")</f>
        <v xml:space="preserve"> </v>
      </c>
      <c r="H366" s="184" t="str">
        <f>IF('Contatos - P.200'!M368="Sim",1," ")</f>
        <v xml:space="preserve"> </v>
      </c>
      <c r="I366" s="47">
        <f t="shared" si="10"/>
        <v>0</v>
      </c>
      <c r="J366" s="47">
        <f t="shared" si="11"/>
        <v>0</v>
      </c>
    </row>
    <row r="367" spans="4:10" x14ac:dyDescent="0.3">
      <c r="D367" s="2"/>
      <c r="E367" s="2"/>
      <c r="F367" s="184" t="str">
        <f>IF('Contatos - P.200'!I369="Sim",1," ")</f>
        <v xml:space="preserve"> </v>
      </c>
      <c r="G367" s="184" t="str">
        <f>IF(OR('Contatos - P.200'!K369="Ótimo",'Contatos - P.200'!K369="Regular"),1," ")</f>
        <v xml:space="preserve"> </v>
      </c>
      <c r="H367" s="184" t="str">
        <f>IF('Contatos - P.200'!M369="Sim",1," ")</f>
        <v xml:space="preserve"> </v>
      </c>
      <c r="I367" s="47">
        <f t="shared" si="10"/>
        <v>0</v>
      </c>
      <c r="J367" s="47">
        <f t="shared" si="11"/>
        <v>0</v>
      </c>
    </row>
    <row r="368" spans="4:10" x14ac:dyDescent="0.3">
      <c r="D368" s="2"/>
      <c r="E368" s="2"/>
      <c r="F368" s="184" t="str">
        <f>IF('Contatos - P.200'!I370="Sim",1," ")</f>
        <v xml:space="preserve"> </v>
      </c>
      <c r="G368" s="184" t="str">
        <f>IF(OR('Contatos - P.200'!K370="Ótimo",'Contatos - P.200'!K370="Regular"),1," ")</f>
        <v xml:space="preserve"> </v>
      </c>
      <c r="H368" s="184" t="str">
        <f>IF('Contatos - P.200'!M370="Sim",1," ")</f>
        <v xml:space="preserve"> </v>
      </c>
      <c r="I368" s="47">
        <f t="shared" si="10"/>
        <v>0</v>
      </c>
      <c r="J368" s="47">
        <f t="shared" si="11"/>
        <v>0</v>
      </c>
    </row>
    <row r="369" spans="4:10" x14ac:dyDescent="0.3">
      <c r="D369" s="2"/>
      <c r="E369" s="2"/>
      <c r="F369" s="184" t="str">
        <f>IF('Contatos - P.200'!I371="Sim",1," ")</f>
        <v xml:space="preserve"> </v>
      </c>
      <c r="G369" s="184" t="str">
        <f>IF(OR('Contatos - P.200'!K371="Ótimo",'Contatos - P.200'!K371="Regular"),1," ")</f>
        <v xml:space="preserve"> </v>
      </c>
      <c r="H369" s="184" t="str">
        <f>IF('Contatos - P.200'!M371="Sim",1," ")</f>
        <v xml:space="preserve"> </v>
      </c>
      <c r="I369" s="47">
        <f t="shared" si="10"/>
        <v>0</v>
      </c>
      <c r="J369" s="47">
        <f t="shared" si="11"/>
        <v>0</v>
      </c>
    </row>
    <row r="370" spans="4:10" x14ac:dyDescent="0.3">
      <c r="D370" s="2"/>
      <c r="E370" s="2"/>
      <c r="F370" s="184" t="str">
        <f>IF('Contatos - P.200'!I372="Sim",1," ")</f>
        <v xml:space="preserve"> </v>
      </c>
      <c r="G370" s="184" t="str">
        <f>IF(OR('Contatos - P.200'!K372="Ótimo",'Contatos - P.200'!K372="Regular"),1," ")</f>
        <v xml:space="preserve"> </v>
      </c>
      <c r="H370" s="184" t="str">
        <f>IF('Contatos - P.200'!M372="Sim",1," ")</f>
        <v xml:space="preserve"> </v>
      </c>
      <c r="I370" s="47">
        <f t="shared" si="10"/>
        <v>0</v>
      </c>
      <c r="J370" s="47">
        <f t="shared" si="11"/>
        <v>0</v>
      </c>
    </row>
    <row r="371" spans="4:10" x14ac:dyDescent="0.3">
      <c r="D371" s="2"/>
      <c r="E371" s="2"/>
      <c r="F371" s="184" t="str">
        <f>IF('Contatos - P.200'!I373="Sim",1," ")</f>
        <v xml:space="preserve"> </v>
      </c>
      <c r="G371" s="184" t="str">
        <f>IF(OR('Contatos - P.200'!K373="Ótimo",'Contatos - P.200'!K373="Regular"),1," ")</f>
        <v xml:space="preserve"> </v>
      </c>
      <c r="H371" s="184" t="str">
        <f>IF('Contatos - P.200'!M373="Sim",1," ")</f>
        <v xml:space="preserve"> </v>
      </c>
      <c r="I371" s="47">
        <f t="shared" si="10"/>
        <v>0</v>
      </c>
      <c r="J371" s="47">
        <f t="shared" si="11"/>
        <v>0</v>
      </c>
    </row>
    <row r="372" spans="4:10" x14ac:dyDescent="0.3">
      <c r="D372" s="2"/>
      <c r="E372" s="2"/>
      <c r="F372" s="184" t="str">
        <f>IF('Contatos - P.200'!I374="Sim",1," ")</f>
        <v xml:space="preserve"> </v>
      </c>
      <c r="G372" s="184" t="str">
        <f>IF(OR('Contatos - P.200'!K374="Ótimo",'Contatos - P.200'!K374="Regular"),1," ")</f>
        <v xml:space="preserve"> </v>
      </c>
      <c r="H372" s="184" t="str">
        <f>IF('Contatos - P.200'!M374="Sim",1," ")</f>
        <v xml:space="preserve"> </v>
      </c>
      <c r="I372" s="47">
        <f t="shared" si="10"/>
        <v>0</v>
      </c>
      <c r="J372" s="47">
        <f t="shared" si="11"/>
        <v>0</v>
      </c>
    </row>
    <row r="373" spans="4:10" x14ac:dyDescent="0.3">
      <c r="D373" s="2"/>
      <c r="E373" s="2"/>
      <c r="F373" s="184" t="str">
        <f>IF('Contatos - P.200'!I375="Sim",1," ")</f>
        <v xml:space="preserve"> </v>
      </c>
      <c r="G373" s="184" t="str">
        <f>IF(OR('Contatos - P.200'!K375="Ótimo",'Contatos - P.200'!K375="Regular"),1," ")</f>
        <v xml:space="preserve"> </v>
      </c>
      <c r="H373" s="184" t="str">
        <f>IF('Contatos - P.200'!M375="Sim",1," ")</f>
        <v xml:space="preserve"> </v>
      </c>
      <c r="I373" s="47">
        <f t="shared" si="10"/>
        <v>0</v>
      </c>
      <c r="J373" s="47">
        <f t="shared" si="11"/>
        <v>0</v>
      </c>
    </row>
    <row r="374" spans="4:10" x14ac:dyDescent="0.3">
      <c r="D374" s="2"/>
      <c r="E374" s="2"/>
      <c r="F374" s="184" t="str">
        <f>IF('Contatos - P.200'!I376="Sim",1," ")</f>
        <v xml:space="preserve"> </v>
      </c>
      <c r="G374" s="184" t="str">
        <f>IF(OR('Contatos - P.200'!K376="Ótimo",'Contatos - P.200'!K376="Regular"),1," ")</f>
        <v xml:space="preserve"> </v>
      </c>
      <c r="H374" s="184" t="str">
        <f>IF('Contatos - P.200'!M376="Sim",1," ")</f>
        <v xml:space="preserve"> </v>
      </c>
      <c r="I374" s="47">
        <f t="shared" si="10"/>
        <v>0</v>
      </c>
      <c r="J374" s="47">
        <f t="shared" si="11"/>
        <v>0</v>
      </c>
    </row>
    <row r="375" spans="4:10" x14ac:dyDescent="0.3">
      <c r="D375" s="2"/>
      <c r="E375" s="2"/>
      <c r="F375" s="184" t="str">
        <f>IF('Contatos - P.200'!I377="Sim",1," ")</f>
        <v xml:space="preserve"> </v>
      </c>
      <c r="G375" s="184" t="str">
        <f>IF(OR('Contatos - P.200'!K377="Ótimo",'Contatos - P.200'!K377="Regular"),1," ")</f>
        <v xml:space="preserve"> </v>
      </c>
      <c r="H375" s="184" t="str">
        <f>IF('Contatos - P.200'!M377="Sim",1," ")</f>
        <v xml:space="preserve"> </v>
      </c>
      <c r="I375" s="47">
        <f t="shared" si="10"/>
        <v>0</v>
      </c>
      <c r="J375" s="47">
        <f t="shared" si="11"/>
        <v>0</v>
      </c>
    </row>
    <row r="376" spans="4:10" x14ac:dyDescent="0.3">
      <c r="D376" s="2"/>
      <c r="E376" s="2"/>
      <c r="F376" s="184" t="str">
        <f>IF('Contatos - P.200'!I378="Sim",1," ")</f>
        <v xml:space="preserve"> </v>
      </c>
      <c r="G376" s="184" t="str">
        <f>IF(OR('Contatos - P.200'!K378="Ótimo",'Contatos - P.200'!K378="Regular"),1," ")</f>
        <v xml:space="preserve"> </v>
      </c>
      <c r="H376" s="184" t="str">
        <f>IF('Contatos - P.200'!M378="Sim",1," ")</f>
        <v xml:space="preserve"> </v>
      </c>
      <c r="I376" s="47">
        <f t="shared" si="10"/>
        <v>0</v>
      </c>
      <c r="J376" s="47">
        <f t="shared" si="11"/>
        <v>0</v>
      </c>
    </row>
    <row r="377" spans="4:10" x14ac:dyDescent="0.3">
      <c r="D377" s="2"/>
      <c r="E377" s="2"/>
      <c r="F377" s="184" t="str">
        <f>IF('Contatos - P.200'!I379="Sim",1," ")</f>
        <v xml:space="preserve"> </v>
      </c>
      <c r="G377" s="184" t="str">
        <f>IF(OR('Contatos - P.200'!K379="Ótimo",'Contatos - P.200'!K379="Regular"),1," ")</f>
        <v xml:space="preserve"> </v>
      </c>
      <c r="H377" s="184" t="str">
        <f>IF('Contatos - P.200'!M379="Sim",1," ")</f>
        <v xml:space="preserve"> </v>
      </c>
      <c r="I377" s="47">
        <f t="shared" si="10"/>
        <v>0</v>
      </c>
      <c r="J377" s="47">
        <f t="shared" si="11"/>
        <v>0</v>
      </c>
    </row>
    <row r="378" spans="4:10" x14ac:dyDescent="0.3">
      <c r="D378" s="2"/>
      <c r="E378" s="2"/>
      <c r="F378" s="184" t="str">
        <f>IF('Contatos - P.200'!I380="Sim",1," ")</f>
        <v xml:space="preserve"> </v>
      </c>
      <c r="G378" s="184" t="str">
        <f>IF(OR('Contatos - P.200'!K380="Ótimo",'Contatos - P.200'!K380="Regular"),1," ")</f>
        <v xml:space="preserve"> </v>
      </c>
      <c r="H378" s="184" t="str">
        <f>IF('Contatos - P.200'!M380="Sim",1," ")</f>
        <v xml:space="preserve"> </v>
      </c>
      <c r="I378" s="47">
        <f t="shared" si="10"/>
        <v>0</v>
      </c>
      <c r="J378" s="47">
        <f t="shared" si="11"/>
        <v>0</v>
      </c>
    </row>
    <row r="379" spans="4:10" x14ac:dyDescent="0.3">
      <c r="D379" s="2"/>
      <c r="E379" s="2"/>
      <c r="F379" s="184" t="str">
        <f>IF('Contatos - P.200'!I381="Sim",1," ")</f>
        <v xml:space="preserve"> </v>
      </c>
      <c r="G379" s="184" t="str">
        <f>IF(OR('Contatos - P.200'!K381="Ótimo",'Contatos - P.200'!K381="Regular"),1," ")</f>
        <v xml:space="preserve"> </v>
      </c>
      <c r="H379" s="184" t="str">
        <f>IF('Contatos - P.200'!M381="Sim",1," ")</f>
        <v xml:space="preserve"> </v>
      </c>
      <c r="I379" s="47">
        <f t="shared" si="10"/>
        <v>0</v>
      </c>
      <c r="J379" s="47">
        <f t="shared" si="11"/>
        <v>0</v>
      </c>
    </row>
    <row r="380" spans="4:10" x14ac:dyDescent="0.3">
      <c r="D380" s="2"/>
      <c r="E380" s="2"/>
      <c r="F380" s="184" t="str">
        <f>IF('Contatos - P.200'!I382="Sim",1," ")</f>
        <v xml:space="preserve"> </v>
      </c>
      <c r="G380" s="184" t="str">
        <f>IF(OR('Contatos - P.200'!K382="Ótimo",'Contatos - P.200'!K382="Regular"),1," ")</f>
        <v xml:space="preserve"> </v>
      </c>
      <c r="H380" s="184" t="str">
        <f>IF('Contatos - P.200'!M382="Sim",1," ")</f>
        <v xml:space="preserve"> </v>
      </c>
      <c r="I380" s="47">
        <f t="shared" si="10"/>
        <v>0</v>
      </c>
      <c r="J380" s="47">
        <f t="shared" si="11"/>
        <v>0</v>
      </c>
    </row>
    <row r="381" spans="4:10" x14ac:dyDescent="0.3">
      <c r="D381" s="2"/>
      <c r="E381" s="2"/>
      <c r="F381" s="184" t="str">
        <f>IF('Contatos - P.200'!I383="Sim",1," ")</f>
        <v xml:space="preserve"> </v>
      </c>
      <c r="G381" s="184" t="str">
        <f>IF(OR('Contatos - P.200'!K383="Ótimo",'Contatos - P.200'!K383="Regular"),1," ")</f>
        <v xml:space="preserve"> </v>
      </c>
      <c r="H381" s="184" t="str">
        <f>IF('Contatos - P.200'!M383="Sim",1," ")</f>
        <v xml:space="preserve"> </v>
      </c>
      <c r="I381" s="47">
        <f t="shared" si="10"/>
        <v>0</v>
      </c>
      <c r="J381" s="47">
        <f t="shared" si="11"/>
        <v>0</v>
      </c>
    </row>
    <row r="382" spans="4:10" x14ac:dyDescent="0.3">
      <c r="D382" s="2"/>
      <c r="E382" s="2"/>
      <c r="F382" s="184" t="str">
        <f>IF('Contatos - P.200'!I384="Sim",1," ")</f>
        <v xml:space="preserve"> </v>
      </c>
      <c r="G382" s="184" t="str">
        <f>IF(OR('Contatos - P.200'!K384="Ótimo",'Contatos - P.200'!K384="Regular"),1," ")</f>
        <v xml:space="preserve"> </v>
      </c>
      <c r="H382" s="184" t="str">
        <f>IF('Contatos - P.200'!M384="Sim",1," ")</f>
        <v xml:space="preserve"> </v>
      </c>
      <c r="I382" s="47">
        <f t="shared" si="10"/>
        <v>0</v>
      </c>
      <c r="J382" s="47">
        <f t="shared" si="11"/>
        <v>0</v>
      </c>
    </row>
    <row r="383" spans="4:10" x14ac:dyDescent="0.3">
      <c r="D383" s="2"/>
      <c r="E383" s="2"/>
      <c r="F383" s="184" t="str">
        <f>IF('Contatos - P.200'!I385="Sim",1," ")</f>
        <v xml:space="preserve"> </v>
      </c>
      <c r="G383" s="184" t="str">
        <f>IF(OR('Contatos - P.200'!K385="Ótimo",'Contatos - P.200'!K385="Regular"),1," ")</f>
        <v xml:space="preserve"> </v>
      </c>
      <c r="H383" s="184" t="str">
        <f>IF('Contatos - P.200'!M385="Sim",1," ")</f>
        <v xml:space="preserve"> </v>
      </c>
      <c r="I383" s="47">
        <f t="shared" si="10"/>
        <v>0</v>
      </c>
      <c r="J383" s="47">
        <f t="shared" si="11"/>
        <v>0</v>
      </c>
    </row>
    <row r="384" spans="4:10" x14ac:dyDescent="0.3">
      <c r="D384" s="2"/>
      <c r="E384" s="2"/>
      <c r="F384" s="184" t="str">
        <f>IF('Contatos - P.200'!I386="Sim",1," ")</f>
        <v xml:space="preserve"> </v>
      </c>
      <c r="G384" s="184" t="str">
        <f>IF(OR('Contatos - P.200'!K386="Ótimo",'Contatos - P.200'!K386="Regular"),1," ")</f>
        <v xml:space="preserve"> </v>
      </c>
      <c r="H384" s="184" t="str">
        <f>IF('Contatos - P.200'!M386="Sim",1," ")</f>
        <v xml:space="preserve"> </v>
      </c>
      <c r="I384" s="47">
        <f t="shared" si="10"/>
        <v>0</v>
      </c>
      <c r="J384" s="47">
        <f t="shared" si="11"/>
        <v>0</v>
      </c>
    </row>
    <row r="385" spans="4:10" x14ac:dyDescent="0.3">
      <c r="D385" s="2"/>
      <c r="E385" s="2"/>
      <c r="F385" s="184" t="str">
        <f>IF('Contatos - P.200'!I387="Sim",1," ")</f>
        <v xml:space="preserve"> </v>
      </c>
      <c r="G385" s="184" t="str">
        <f>IF(OR('Contatos - P.200'!K387="Ótimo",'Contatos - P.200'!K387="Regular"),1," ")</f>
        <v xml:space="preserve"> </v>
      </c>
      <c r="H385" s="184" t="str">
        <f>IF('Contatos - P.200'!M387="Sim",1," ")</f>
        <v xml:space="preserve"> </v>
      </c>
      <c r="I385" s="47">
        <f t="shared" si="10"/>
        <v>0</v>
      </c>
      <c r="J385" s="47">
        <f t="shared" si="11"/>
        <v>0</v>
      </c>
    </row>
    <row r="386" spans="4:10" x14ac:dyDescent="0.3">
      <c r="D386" s="2"/>
      <c r="E386" s="2"/>
      <c r="F386" s="184" t="str">
        <f>IF('Contatos - P.200'!I388="Sim",1," ")</f>
        <v xml:space="preserve"> </v>
      </c>
      <c r="G386" s="184" t="str">
        <f>IF(OR('Contatos - P.200'!K388="Ótimo",'Contatos - P.200'!K388="Regular"),1," ")</f>
        <v xml:space="preserve"> </v>
      </c>
      <c r="H386" s="184" t="str">
        <f>IF('Contatos - P.200'!M388="Sim",1," ")</f>
        <v xml:space="preserve"> </v>
      </c>
      <c r="I386" s="47">
        <f t="shared" si="10"/>
        <v>0</v>
      </c>
      <c r="J386" s="47">
        <f t="shared" si="11"/>
        <v>0</v>
      </c>
    </row>
    <row r="387" spans="4:10" x14ac:dyDescent="0.3">
      <c r="D387" s="2"/>
      <c r="E387" s="2"/>
      <c r="F387" s="184" t="str">
        <f>IF('Contatos - P.200'!I389="Sim",1," ")</f>
        <v xml:space="preserve"> </v>
      </c>
      <c r="G387" s="184" t="str">
        <f>IF(OR('Contatos - P.200'!K389="Ótimo",'Contatos - P.200'!K389="Regular"),1," ")</f>
        <v xml:space="preserve"> </v>
      </c>
      <c r="H387" s="184" t="str">
        <f>IF('Contatos - P.200'!M389="Sim",1," ")</f>
        <v xml:space="preserve"> </v>
      </c>
      <c r="I387" s="47">
        <f t="shared" si="10"/>
        <v>0</v>
      </c>
      <c r="J387" s="47">
        <f t="shared" si="11"/>
        <v>0</v>
      </c>
    </row>
    <row r="388" spans="4:10" x14ac:dyDescent="0.3">
      <c r="D388" s="2"/>
      <c r="E388" s="2"/>
      <c r="F388" s="184" t="str">
        <f>IF('Contatos - P.200'!I390="Sim",1," ")</f>
        <v xml:space="preserve"> </v>
      </c>
      <c r="G388" s="184" t="str">
        <f>IF(OR('Contatos - P.200'!K390="Ótimo",'Contatos - P.200'!K390="Regular"),1," ")</f>
        <v xml:space="preserve"> </v>
      </c>
      <c r="H388" s="184" t="str">
        <f>IF('Contatos - P.200'!M390="Sim",1," ")</f>
        <v xml:space="preserve"> </v>
      </c>
      <c r="I388" s="47">
        <f t="shared" si="10"/>
        <v>0</v>
      </c>
      <c r="J388" s="47">
        <f t="shared" si="11"/>
        <v>0</v>
      </c>
    </row>
    <row r="389" spans="4:10" x14ac:dyDescent="0.3">
      <c r="D389" s="2"/>
      <c r="E389" s="2"/>
      <c r="F389" s="184" t="str">
        <f>IF('Contatos - P.200'!I391="Sim",1," ")</f>
        <v xml:space="preserve"> </v>
      </c>
      <c r="G389" s="184" t="str">
        <f>IF(OR('Contatos - P.200'!K391="Ótimo",'Contatos - P.200'!K391="Regular"),1," ")</f>
        <v xml:space="preserve"> </v>
      </c>
      <c r="H389" s="184" t="str">
        <f>IF('Contatos - P.200'!M391="Sim",1," ")</f>
        <v xml:space="preserve"> </v>
      </c>
      <c r="I389" s="47">
        <f t="shared" ref="I389:I452" si="12">SUM(F389:H389)</f>
        <v>0</v>
      </c>
      <c r="J389" s="47">
        <f t="shared" si="11"/>
        <v>0</v>
      </c>
    </row>
    <row r="390" spans="4:10" x14ac:dyDescent="0.3">
      <c r="D390" s="2"/>
      <c r="E390" s="2"/>
      <c r="F390" s="184" t="str">
        <f>IF('Contatos - P.200'!I392="Sim",1," ")</f>
        <v xml:space="preserve"> </v>
      </c>
      <c r="G390" s="184" t="str">
        <f>IF(OR('Contatos - P.200'!K392="Ótimo",'Contatos - P.200'!K392="Regular"),1," ")</f>
        <v xml:space="preserve"> </v>
      </c>
      <c r="H390" s="184" t="str">
        <f>IF('Contatos - P.200'!M392="Sim",1," ")</f>
        <v xml:space="preserve"> </v>
      </c>
      <c r="I390" s="47">
        <f t="shared" si="12"/>
        <v>0</v>
      </c>
      <c r="J390" s="47">
        <f t="shared" ref="J390:J453" si="13">SUM(F390:G390)</f>
        <v>0</v>
      </c>
    </row>
    <row r="391" spans="4:10" x14ac:dyDescent="0.3">
      <c r="D391" s="2"/>
      <c r="E391" s="2"/>
      <c r="F391" s="184" t="str">
        <f>IF('Contatos - P.200'!I393="Sim",1," ")</f>
        <v xml:space="preserve"> </v>
      </c>
      <c r="G391" s="184" t="str">
        <f>IF(OR('Contatos - P.200'!K393="Ótimo",'Contatos - P.200'!K393="Regular"),1," ")</f>
        <v xml:space="preserve"> </v>
      </c>
      <c r="H391" s="184" t="str">
        <f>IF('Contatos - P.200'!M393="Sim",1," ")</f>
        <v xml:space="preserve"> </v>
      </c>
      <c r="I391" s="47">
        <f t="shared" si="12"/>
        <v>0</v>
      </c>
      <c r="J391" s="47">
        <f t="shared" si="13"/>
        <v>0</v>
      </c>
    </row>
    <row r="392" spans="4:10" x14ac:dyDescent="0.3">
      <c r="D392" s="2"/>
      <c r="E392" s="2"/>
      <c r="F392" s="184" t="str">
        <f>IF('Contatos - P.200'!I394="Sim",1," ")</f>
        <v xml:space="preserve"> </v>
      </c>
      <c r="G392" s="184" t="str">
        <f>IF(OR('Contatos - P.200'!K394="Ótimo",'Contatos - P.200'!K394="Regular"),1," ")</f>
        <v xml:space="preserve"> </v>
      </c>
      <c r="H392" s="184" t="str">
        <f>IF('Contatos - P.200'!M394="Sim",1," ")</f>
        <v xml:space="preserve"> </v>
      </c>
      <c r="I392" s="47">
        <f t="shared" si="12"/>
        <v>0</v>
      </c>
      <c r="J392" s="47">
        <f t="shared" si="13"/>
        <v>0</v>
      </c>
    </row>
    <row r="393" spans="4:10" x14ac:dyDescent="0.3">
      <c r="D393" s="2"/>
      <c r="E393" s="2"/>
      <c r="F393" s="184" t="str">
        <f>IF('Contatos - P.200'!I395="Sim",1," ")</f>
        <v xml:space="preserve"> </v>
      </c>
      <c r="G393" s="184" t="str">
        <f>IF(OR('Contatos - P.200'!K395="Ótimo",'Contatos - P.200'!K395="Regular"),1," ")</f>
        <v xml:space="preserve"> </v>
      </c>
      <c r="H393" s="184" t="str">
        <f>IF('Contatos - P.200'!M395="Sim",1," ")</f>
        <v xml:space="preserve"> </v>
      </c>
      <c r="I393" s="47">
        <f t="shared" si="12"/>
        <v>0</v>
      </c>
      <c r="J393" s="47">
        <f t="shared" si="13"/>
        <v>0</v>
      </c>
    </row>
    <row r="394" spans="4:10" x14ac:dyDescent="0.3">
      <c r="D394" s="2"/>
      <c r="E394" s="2"/>
      <c r="F394" s="184" t="str">
        <f>IF('Contatos - P.200'!I396="Sim",1," ")</f>
        <v xml:space="preserve"> </v>
      </c>
      <c r="G394" s="184" t="str">
        <f>IF(OR('Contatos - P.200'!K396="Ótimo",'Contatos - P.200'!K396="Regular"),1," ")</f>
        <v xml:space="preserve"> </v>
      </c>
      <c r="H394" s="184" t="str">
        <f>IF('Contatos - P.200'!M396="Sim",1," ")</f>
        <v xml:space="preserve"> </v>
      </c>
      <c r="I394" s="47">
        <f t="shared" si="12"/>
        <v>0</v>
      </c>
      <c r="J394" s="47">
        <f t="shared" si="13"/>
        <v>0</v>
      </c>
    </row>
    <row r="395" spans="4:10" x14ac:dyDescent="0.3">
      <c r="D395" s="2"/>
      <c r="E395" s="2"/>
      <c r="F395" s="184" t="str">
        <f>IF('Contatos - P.200'!I397="Sim",1," ")</f>
        <v xml:space="preserve"> </v>
      </c>
      <c r="G395" s="184" t="str">
        <f>IF(OR('Contatos - P.200'!K397="Ótimo",'Contatos - P.200'!K397="Regular"),1," ")</f>
        <v xml:space="preserve"> </v>
      </c>
      <c r="H395" s="184" t="str">
        <f>IF('Contatos - P.200'!M397="Sim",1," ")</f>
        <v xml:space="preserve"> </v>
      </c>
      <c r="I395" s="47">
        <f t="shared" si="12"/>
        <v>0</v>
      </c>
      <c r="J395" s="47">
        <f t="shared" si="13"/>
        <v>0</v>
      </c>
    </row>
    <row r="396" spans="4:10" x14ac:dyDescent="0.3">
      <c r="D396" s="2"/>
      <c r="E396" s="2"/>
      <c r="F396" s="184" t="str">
        <f>IF('Contatos - P.200'!I398="Sim",1," ")</f>
        <v xml:space="preserve"> </v>
      </c>
      <c r="G396" s="184" t="str">
        <f>IF(OR('Contatos - P.200'!K398="Ótimo",'Contatos - P.200'!K398="Regular"),1," ")</f>
        <v xml:space="preserve"> </v>
      </c>
      <c r="H396" s="184" t="str">
        <f>IF('Contatos - P.200'!M398="Sim",1," ")</f>
        <v xml:space="preserve"> </v>
      </c>
      <c r="I396" s="47">
        <f t="shared" si="12"/>
        <v>0</v>
      </c>
      <c r="J396" s="47">
        <f t="shared" si="13"/>
        <v>0</v>
      </c>
    </row>
    <row r="397" spans="4:10" x14ac:dyDescent="0.3">
      <c r="D397" s="2"/>
      <c r="E397" s="2"/>
      <c r="F397" s="184" t="str">
        <f>IF('Contatos - P.200'!I399="Sim",1," ")</f>
        <v xml:space="preserve"> </v>
      </c>
      <c r="G397" s="184" t="str">
        <f>IF(OR('Contatos - P.200'!K399="Ótimo",'Contatos - P.200'!K399="Regular"),1," ")</f>
        <v xml:space="preserve"> </v>
      </c>
      <c r="H397" s="184" t="str">
        <f>IF('Contatos - P.200'!M399="Sim",1," ")</f>
        <v xml:space="preserve"> </v>
      </c>
      <c r="I397" s="47">
        <f t="shared" si="12"/>
        <v>0</v>
      </c>
      <c r="J397" s="47">
        <f t="shared" si="13"/>
        <v>0</v>
      </c>
    </row>
    <row r="398" spans="4:10" x14ac:dyDescent="0.3">
      <c r="D398" s="2"/>
      <c r="E398" s="2"/>
      <c r="F398" s="184" t="str">
        <f>IF('Contatos - P.200'!I400="Sim",1," ")</f>
        <v xml:space="preserve"> </v>
      </c>
      <c r="G398" s="184" t="str">
        <f>IF(OR('Contatos - P.200'!K400="Ótimo",'Contatos - P.200'!K400="Regular"),1," ")</f>
        <v xml:space="preserve"> </v>
      </c>
      <c r="H398" s="184" t="str">
        <f>IF('Contatos - P.200'!M400="Sim",1," ")</f>
        <v xml:space="preserve"> </v>
      </c>
      <c r="I398" s="47">
        <f t="shared" si="12"/>
        <v>0</v>
      </c>
      <c r="J398" s="47">
        <f t="shared" si="13"/>
        <v>0</v>
      </c>
    </row>
    <row r="399" spans="4:10" x14ac:dyDescent="0.3">
      <c r="D399" s="2"/>
      <c r="E399" s="2"/>
      <c r="F399" s="184" t="str">
        <f>IF('Contatos - P.200'!I401="Sim",1," ")</f>
        <v xml:space="preserve"> </v>
      </c>
      <c r="G399" s="184" t="str">
        <f>IF(OR('Contatos - P.200'!K401="Ótimo",'Contatos - P.200'!K401="Regular"),1," ")</f>
        <v xml:space="preserve"> </v>
      </c>
      <c r="H399" s="184" t="str">
        <f>IF('Contatos - P.200'!M401="Sim",1," ")</f>
        <v xml:space="preserve"> </v>
      </c>
      <c r="I399" s="47">
        <f t="shared" si="12"/>
        <v>0</v>
      </c>
      <c r="J399" s="47">
        <f t="shared" si="13"/>
        <v>0</v>
      </c>
    </row>
    <row r="400" spans="4:10" x14ac:dyDescent="0.3">
      <c r="D400" s="2"/>
      <c r="E400" s="2"/>
      <c r="F400" s="184" t="str">
        <f>IF('Contatos - P.200'!I402="Sim",1," ")</f>
        <v xml:space="preserve"> </v>
      </c>
      <c r="G400" s="184" t="str">
        <f>IF(OR('Contatos - P.200'!K402="Ótimo",'Contatos - P.200'!K402="Regular"),1," ")</f>
        <v xml:space="preserve"> </v>
      </c>
      <c r="H400" s="184" t="str">
        <f>IF('Contatos - P.200'!M402="Sim",1," ")</f>
        <v xml:space="preserve"> </v>
      </c>
      <c r="I400" s="47">
        <f t="shared" si="12"/>
        <v>0</v>
      </c>
      <c r="J400" s="47">
        <f t="shared" si="13"/>
        <v>0</v>
      </c>
    </row>
    <row r="401" spans="4:10" x14ac:dyDescent="0.3">
      <c r="D401" s="2"/>
      <c r="E401" s="2"/>
      <c r="F401" s="184" t="str">
        <f>IF('Contatos - P.200'!I403="Sim",1," ")</f>
        <v xml:space="preserve"> </v>
      </c>
      <c r="G401" s="184" t="str">
        <f>IF(OR('Contatos - P.200'!K403="Ótimo",'Contatos - P.200'!K403="Regular"),1," ")</f>
        <v xml:space="preserve"> </v>
      </c>
      <c r="H401" s="184" t="str">
        <f>IF('Contatos - P.200'!M403="Sim",1," ")</f>
        <v xml:space="preserve"> </v>
      </c>
      <c r="I401" s="47">
        <f t="shared" si="12"/>
        <v>0</v>
      </c>
      <c r="J401" s="47">
        <f t="shared" si="13"/>
        <v>0</v>
      </c>
    </row>
    <row r="402" spans="4:10" x14ac:dyDescent="0.3">
      <c r="D402" s="2"/>
      <c r="E402" s="2"/>
      <c r="F402" s="184" t="str">
        <f>IF('Contatos - P.200'!I404="Sim",1," ")</f>
        <v xml:space="preserve"> </v>
      </c>
      <c r="G402" s="184" t="str">
        <f>IF(OR('Contatos - P.200'!K404="Ótimo",'Contatos - P.200'!K404="Regular"),1," ")</f>
        <v xml:space="preserve"> </v>
      </c>
      <c r="H402" s="184" t="str">
        <f>IF('Contatos - P.200'!M404="Sim",1," ")</f>
        <v xml:space="preserve"> </v>
      </c>
      <c r="I402" s="47">
        <f t="shared" si="12"/>
        <v>0</v>
      </c>
      <c r="J402" s="47">
        <f t="shared" si="13"/>
        <v>0</v>
      </c>
    </row>
    <row r="403" spans="4:10" x14ac:dyDescent="0.3">
      <c r="D403" s="2"/>
      <c r="E403" s="2"/>
      <c r="F403" s="184" t="str">
        <f>IF('Contatos - P.200'!I405="Sim",1," ")</f>
        <v xml:space="preserve"> </v>
      </c>
      <c r="G403" s="184" t="str">
        <f>IF(OR('Contatos - P.200'!K405="Ótimo",'Contatos - P.200'!K405="Regular"),1," ")</f>
        <v xml:space="preserve"> </v>
      </c>
      <c r="H403" s="184" t="str">
        <f>IF('Contatos - P.200'!M405="Sim",1," ")</f>
        <v xml:space="preserve"> </v>
      </c>
      <c r="I403" s="47">
        <f t="shared" si="12"/>
        <v>0</v>
      </c>
      <c r="J403" s="47">
        <f t="shared" si="13"/>
        <v>0</v>
      </c>
    </row>
    <row r="404" spans="4:10" x14ac:dyDescent="0.3">
      <c r="D404" s="2"/>
      <c r="E404" s="2"/>
      <c r="F404" s="184" t="str">
        <f>IF('Contatos - P.200'!I406="Sim",1," ")</f>
        <v xml:space="preserve"> </v>
      </c>
      <c r="G404" s="184" t="str">
        <f>IF(OR('Contatos - P.200'!K406="Ótimo",'Contatos - P.200'!K406="Regular"),1," ")</f>
        <v xml:space="preserve"> </v>
      </c>
      <c r="H404" s="184" t="str">
        <f>IF('Contatos - P.200'!M406="Sim",1," ")</f>
        <v xml:space="preserve"> </v>
      </c>
      <c r="I404" s="47">
        <f t="shared" si="12"/>
        <v>0</v>
      </c>
      <c r="J404" s="47">
        <f t="shared" si="13"/>
        <v>0</v>
      </c>
    </row>
    <row r="405" spans="4:10" x14ac:dyDescent="0.3">
      <c r="D405" s="2"/>
      <c r="E405" s="2"/>
      <c r="F405" s="184" t="str">
        <f>IF('Contatos - P.200'!I407="Sim",1," ")</f>
        <v xml:space="preserve"> </v>
      </c>
      <c r="G405" s="184" t="str">
        <f>IF(OR('Contatos - P.200'!K407="Ótimo",'Contatos - P.200'!K407="Regular"),1," ")</f>
        <v xml:space="preserve"> </v>
      </c>
      <c r="H405" s="184" t="str">
        <f>IF('Contatos - P.200'!M407="Sim",1," ")</f>
        <v xml:space="preserve"> </v>
      </c>
      <c r="I405" s="47">
        <f t="shared" si="12"/>
        <v>0</v>
      </c>
      <c r="J405" s="47">
        <f t="shared" si="13"/>
        <v>0</v>
      </c>
    </row>
    <row r="406" spans="4:10" x14ac:dyDescent="0.3">
      <c r="D406" s="2"/>
      <c r="E406" s="2"/>
      <c r="F406" s="184" t="str">
        <f>IF('Contatos - P.200'!I408="Sim",1," ")</f>
        <v xml:space="preserve"> </v>
      </c>
      <c r="G406" s="184" t="str">
        <f>IF(OR('Contatos - P.200'!K408="Ótimo",'Contatos - P.200'!K408="Regular"),1," ")</f>
        <v xml:space="preserve"> </v>
      </c>
      <c r="H406" s="184" t="str">
        <f>IF('Contatos - P.200'!M408="Sim",1," ")</f>
        <v xml:space="preserve"> </v>
      </c>
      <c r="I406" s="47">
        <f t="shared" si="12"/>
        <v>0</v>
      </c>
      <c r="J406" s="47">
        <f t="shared" si="13"/>
        <v>0</v>
      </c>
    </row>
    <row r="407" spans="4:10" x14ac:dyDescent="0.3">
      <c r="D407" s="2"/>
      <c r="E407" s="2"/>
      <c r="F407" s="184" t="str">
        <f>IF('Contatos - P.200'!I409="Sim",1," ")</f>
        <v xml:space="preserve"> </v>
      </c>
      <c r="G407" s="184" t="str">
        <f>IF(OR('Contatos - P.200'!K409="Ótimo",'Contatos - P.200'!K409="Regular"),1," ")</f>
        <v xml:space="preserve"> </v>
      </c>
      <c r="H407" s="184" t="str">
        <f>IF('Contatos - P.200'!M409="Sim",1," ")</f>
        <v xml:space="preserve"> </v>
      </c>
      <c r="I407" s="47">
        <f t="shared" si="12"/>
        <v>0</v>
      </c>
      <c r="J407" s="47">
        <f t="shared" si="13"/>
        <v>0</v>
      </c>
    </row>
    <row r="408" spans="4:10" x14ac:dyDescent="0.3">
      <c r="D408" s="2"/>
      <c r="E408" s="2"/>
      <c r="F408" s="184" t="str">
        <f>IF('Contatos - P.200'!I410="Sim",1," ")</f>
        <v xml:space="preserve"> </v>
      </c>
      <c r="G408" s="184" t="str">
        <f>IF(OR('Contatos - P.200'!K410="Ótimo",'Contatos - P.200'!K410="Regular"),1," ")</f>
        <v xml:space="preserve"> </v>
      </c>
      <c r="H408" s="184" t="str">
        <f>IF('Contatos - P.200'!M410="Sim",1," ")</f>
        <v xml:space="preserve"> </v>
      </c>
      <c r="I408" s="47">
        <f t="shared" si="12"/>
        <v>0</v>
      </c>
      <c r="J408" s="47">
        <f t="shared" si="13"/>
        <v>0</v>
      </c>
    </row>
    <row r="409" spans="4:10" x14ac:dyDescent="0.3">
      <c r="D409" s="2"/>
      <c r="E409" s="2"/>
      <c r="F409" s="184" t="str">
        <f>IF('Contatos - P.200'!I411="Sim",1," ")</f>
        <v xml:space="preserve"> </v>
      </c>
      <c r="G409" s="184" t="str">
        <f>IF(OR('Contatos - P.200'!K411="Ótimo",'Contatos - P.200'!K411="Regular"),1," ")</f>
        <v xml:space="preserve"> </v>
      </c>
      <c r="H409" s="184" t="str">
        <f>IF('Contatos - P.200'!M411="Sim",1," ")</f>
        <v xml:space="preserve"> </v>
      </c>
      <c r="I409" s="47">
        <f t="shared" si="12"/>
        <v>0</v>
      </c>
      <c r="J409" s="47">
        <f t="shared" si="13"/>
        <v>0</v>
      </c>
    </row>
    <row r="410" spans="4:10" x14ac:dyDescent="0.3">
      <c r="D410" s="2"/>
      <c r="E410" s="2"/>
      <c r="F410" s="184" t="str">
        <f>IF('Contatos - P.200'!I412="Sim",1," ")</f>
        <v xml:space="preserve"> </v>
      </c>
      <c r="G410" s="184" t="str">
        <f>IF(OR('Contatos - P.200'!K412="Ótimo",'Contatos - P.200'!K412="Regular"),1," ")</f>
        <v xml:space="preserve"> </v>
      </c>
      <c r="H410" s="184" t="str">
        <f>IF('Contatos - P.200'!M412="Sim",1," ")</f>
        <v xml:space="preserve"> </v>
      </c>
      <c r="I410" s="47">
        <f t="shared" si="12"/>
        <v>0</v>
      </c>
      <c r="J410" s="47">
        <f t="shared" si="13"/>
        <v>0</v>
      </c>
    </row>
    <row r="411" spans="4:10" x14ac:dyDescent="0.3">
      <c r="D411" s="2"/>
      <c r="E411" s="2"/>
      <c r="F411" s="184" t="str">
        <f>IF('Contatos - P.200'!I413="Sim",1," ")</f>
        <v xml:space="preserve"> </v>
      </c>
      <c r="G411" s="184" t="str">
        <f>IF(OR('Contatos - P.200'!K413="Ótimo",'Contatos - P.200'!K413="Regular"),1," ")</f>
        <v xml:space="preserve"> </v>
      </c>
      <c r="H411" s="184" t="str">
        <f>IF('Contatos - P.200'!M413="Sim",1," ")</f>
        <v xml:space="preserve"> </v>
      </c>
      <c r="I411" s="47">
        <f t="shared" si="12"/>
        <v>0</v>
      </c>
      <c r="J411" s="47">
        <f t="shared" si="13"/>
        <v>0</v>
      </c>
    </row>
    <row r="412" spans="4:10" x14ac:dyDescent="0.3">
      <c r="D412" s="2"/>
      <c r="E412" s="2"/>
      <c r="F412" s="184" t="str">
        <f>IF('Contatos - P.200'!I414="Sim",1," ")</f>
        <v xml:space="preserve"> </v>
      </c>
      <c r="G412" s="184" t="str">
        <f>IF(OR('Contatos - P.200'!K414="Ótimo",'Contatos - P.200'!K414="Regular"),1," ")</f>
        <v xml:space="preserve"> </v>
      </c>
      <c r="H412" s="184" t="str">
        <f>IF('Contatos - P.200'!M414="Sim",1," ")</f>
        <v xml:space="preserve"> </v>
      </c>
      <c r="I412" s="47">
        <f t="shared" si="12"/>
        <v>0</v>
      </c>
      <c r="J412" s="47">
        <f t="shared" si="13"/>
        <v>0</v>
      </c>
    </row>
    <row r="413" spans="4:10" x14ac:dyDescent="0.3">
      <c r="D413" s="2"/>
      <c r="E413" s="2"/>
      <c r="F413" s="184" t="str">
        <f>IF('Contatos - P.200'!I415="Sim",1," ")</f>
        <v xml:space="preserve"> </v>
      </c>
      <c r="G413" s="184" t="str">
        <f>IF(OR('Contatos - P.200'!K415="Ótimo",'Contatos - P.200'!K415="Regular"),1," ")</f>
        <v xml:space="preserve"> </v>
      </c>
      <c r="H413" s="184" t="str">
        <f>IF('Contatos - P.200'!M415="Sim",1," ")</f>
        <v xml:space="preserve"> </v>
      </c>
      <c r="I413" s="47">
        <f t="shared" si="12"/>
        <v>0</v>
      </c>
      <c r="J413" s="47">
        <f t="shared" si="13"/>
        <v>0</v>
      </c>
    </row>
    <row r="414" spans="4:10" x14ac:dyDescent="0.3">
      <c r="D414" s="2"/>
      <c r="E414" s="2"/>
      <c r="F414" s="184" t="str">
        <f>IF('Contatos - P.200'!I416="Sim",1," ")</f>
        <v xml:space="preserve"> </v>
      </c>
      <c r="G414" s="184" t="str">
        <f>IF(OR('Contatos - P.200'!K416="Ótimo",'Contatos - P.200'!K416="Regular"),1," ")</f>
        <v xml:space="preserve"> </v>
      </c>
      <c r="H414" s="184" t="str">
        <f>IF('Contatos - P.200'!M416="Sim",1," ")</f>
        <v xml:space="preserve"> </v>
      </c>
      <c r="I414" s="47">
        <f t="shared" si="12"/>
        <v>0</v>
      </c>
      <c r="J414" s="47">
        <f t="shared" si="13"/>
        <v>0</v>
      </c>
    </row>
    <row r="415" spans="4:10" x14ac:dyDescent="0.3">
      <c r="D415" s="2"/>
      <c r="E415" s="2"/>
      <c r="F415" s="184" t="str">
        <f>IF('Contatos - P.200'!I417="Sim",1," ")</f>
        <v xml:space="preserve"> </v>
      </c>
      <c r="G415" s="184" t="str">
        <f>IF(OR('Contatos - P.200'!K417="Ótimo",'Contatos - P.200'!K417="Regular"),1," ")</f>
        <v xml:space="preserve"> </v>
      </c>
      <c r="H415" s="184" t="str">
        <f>IF('Contatos - P.200'!M417="Sim",1," ")</f>
        <v xml:space="preserve"> </v>
      </c>
      <c r="I415" s="47">
        <f t="shared" si="12"/>
        <v>0</v>
      </c>
      <c r="J415" s="47">
        <f t="shared" si="13"/>
        <v>0</v>
      </c>
    </row>
    <row r="416" spans="4:10" x14ac:dyDescent="0.3">
      <c r="D416" s="2"/>
      <c r="E416" s="2"/>
      <c r="F416" s="184" t="str">
        <f>IF('Contatos - P.200'!I418="Sim",1," ")</f>
        <v xml:space="preserve"> </v>
      </c>
      <c r="G416" s="184" t="str">
        <f>IF(OR('Contatos - P.200'!K418="Ótimo",'Contatos - P.200'!K418="Regular"),1," ")</f>
        <v xml:space="preserve"> </v>
      </c>
      <c r="H416" s="184" t="str">
        <f>IF('Contatos - P.200'!M418="Sim",1," ")</f>
        <v xml:space="preserve"> </v>
      </c>
      <c r="I416" s="47">
        <f t="shared" si="12"/>
        <v>0</v>
      </c>
      <c r="J416" s="47">
        <f t="shared" si="13"/>
        <v>0</v>
      </c>
    </row>
    <row r="417" spans="4:10" x14ac:dyDescent="0.3">
      <c r="D417" s="2"/>
      <c r="E417" s="2"/>
      <c r="F417" s="184" t="str">
        <f>IF('Contatos - P.200'!I419="Sim",1," ")</f>
        <v xml:space="preserve"> </v>
      </c>
      <c r="G417" s="184" t="str">
        <f>IF(OR('Contatos - P.200'!K419="Ótimo",'Contatos - P.200'!K419="Regular"),1," ")</f>
        <v xml:space="preserve"> </v>
      </c>
      <c r="H417" s="184" t="str">
        <f>IF('Contatos - P.200'!M419="Sim",1," ")</f>
        <v xml:space="preserve"> </v>
      </c>
      <c r="I417" s="47">
        <f t="shared" si="12"/>
        <v>0</v>
      </c>
      <c r="J417" s="47">
        <f t="shared" si="13"/>
        <v>0</v>
      </c>
    </row>
    <row r="418" spans="4:10" x14ac:dyDescent="0.3">
      <c r="D418" s="2"/>
      <c r="E418" s="2"/>
      <c r="F418" s="184" t="str">
        <f>IF('Contatos - P.200'!I420="Sim",1," ")</f>
        <v xml:space="preserve"> </v>
      </c>
      <c r="G418" s="184" t="str">
        <f>IF(OR('Contatos - P.200'!K420="Ótimo",'Contatos - P.200'!K420="Regular"),1," ")</f>
        <v xml:space="preserve"> </v>
      </c>
      <c r="H418" s="184" t="str">
        <f>IF('Contatos - P.200'!M420="Sim",1," ")</f>
        <v xml:space="preserve"> </v>
      </c>
      <c r="I418" s="47">
        <f t="shared" si="12"/>
        <v>0</v>
      </c>
      <c r="J418" s="47">
        <f t="shared" si="13"/>
        <v>0</v>
      </c>
    </row>
    <row r="419" spans="4:10" x14ac:dyDescent="0.3">
      <c r="D419" s="2"/>
      <c r="E419" s="2"/>
      <c r="F419" s="184" t="str">
        <f>IF('Contatos - P.200'!I421="Sim",1," ")</f>
        <v xml:space="preserve"> </v>
      </c>
      <c r="G419" s="184" t="str">
        <f>IF(OR('Contatos - P.200'!K421="Ótimo",'Contatos - P.200'!K421="Regular"),1," ")</f>
        <v xml:space="preserve"> </v>
      </c>
      <c r="H419" s="184" t="str">
        <f>IF('Contatos - P.200'!M421="Sim",1," ")</f>
        <v xml:space="preserve"> </v>
      </c>
      <c r="I419" s="47">
        <f t="shared" si="12"/>
        <v>0</v>
      </c>
      <c r="J419" s="47">
        <f t="shared" si="13"/>
        <v>0</v>
      </c>
    </row>
    <row r="420" spans="4:10" x14ac:dyDescent="0.3">
      <c r="D420" s="2"/>
      <c r="E420" s="2"/>
      <c r="F420" s="184" t="str">
        <f>IF('Contatos - P.200'!I422="Sim",1," ")</f>
        <v xml:space="preserve"> </v>
      </c>
      <c r="G420" s="184" t="str">
        <f>IF(OR('Contatos - P.200'!K422="Ótimo",'Contatos - P.200'!K422="Regular"),1," ")</f>
        <v xml:space="preserve"> </v>
      </c>
      <c r="H420" s="184" t="str">
        <f>IF('Contatos - P.200'!M422="Sim",1," ")</f>
        <v xml:space="preserve"> </v>
      </c>
      <c r="I420" s="47">
        <f t="shared" si="12"/>
        <v>0</v>
      </c>
      <c r="J420" s="47">
        <f t="shared" si="13"/>
        <v>0</v>
      </c>
    </row>
    <row r="421" spans="4:10" x14ac:dyDescent="0.3">
      <c r="D421" s="2"/>
      <c r="E421" s="2"/>
      <c r="F421" s="184" t="str">
        <f>IF('Contatos - P.200'!I423="Sim",1," ")</f>
        <v xml:space="preserve"> </v>
      </c>
      <c r="G421" s="184" t="str">
        <f>IF(OR('Contatos - P.200'!K423="Ótimo",'Contatos - P.200'!K423="Regular"),1," ")</f>
        <v xml:space="preserve"> </v>
      </c>
      <c r="H421" s="184" t="str">
        <f>IF('Contatos - P.200'!M423="Sim",1," ")</f>
        <v xml:space="preserve"> </v>
      </c>
      <c r="I421" s="47">
        <f t="shared" si="12"/>
        <v>0</v>
      </c>
      <c r="J421" s="47">
        <f t="shared" si="13"/>
        <v>0</v>
      </c>
    </row>
    <row r="422" spans="4:10" x14ac:dyDescent="0.3">
      <c r="D422" s="2"/>
      <c r="E422" s="2"/>
      <c r="F422" s="184" t="str">
        <f>IF('Contatos - P.200'!I424="Sim",1," ")</f>
        <v xml:space="preserve"> </v>
      </c>
      <c r="G422" s="184" t="str">
        <f>IF(OR('Contatos - P.200'!K424="Ótimo",'Contatos - P.200'!K424="Regular"),1," ")</f>
        <v xml:space="preserve"> </v>
      </c>
      <c r="H422" s="184" t="str">
        <f>IF('Contatos - P.200'!M424="Sim",1," ")</f>
        <v xml:space="preserve"> </v>
      </c>
      <c r="I422" s="47">
        <f t="shared" si="12"/>
        <v>0</v>
      </c>
      <c r="J422" s="47">
        <f t="shared" si="13"/>
        <v>0</v>
      </c>
    </row>
    <row r="423" spans="4:10" x14ac:dyDescent="0.3">
      <c r="D423" s="2"/>
      <c r="E423" s="2"/>
      <c r="F423" s="184" t="str">
        <f>IF('Contatos - P.200'!I425="Sim",1," ")</f>
        <v xml:space="preserve"> </v>
      </c>
      <c r="G423" s="184" t="str">
        <f>IF(OR('Contatos - P.200'!K425="Ótimo",'Contatos - P.200'!K425="Regular"),1," ")</f>
        <v xml:space="preserve"> </v>
      </c>
      <c r="H423" s="184" t="str">
        <f>IF('Contatos - P.200'!M425="Sim",1," ")</f>
        <v xml:space="preserve"> </v>
      </c>
      <c r="I423" s="47">
        <f t="shared" si="12"/>
        <v>0</v>
      </c>
      <c r="J423" s="47">
        <f t="shared" si="13"/>
        <v>0</v>
      </c>
    </row>
    <row r="424" spans="4:10" x14ac:dyDescent="0.3">
      <c r="D424" s="2"/>
      <c r="E424" s="2"/>
      <c r="F424" s="184" t="str">
        <f>IF('Contatos - P.200'!I426="Sim",1," ")</f>
        <v xml:space="preserve"> </v>
      </c>
      <c r="G424" s="184" t="str">
        <f>IF(OR('Contatos - P.200'!K426="Ótimo",'Contatos - P.200'!K426="Regular"),1," ")</f>
        <v xml:space="preserve"> </v>
      </c>
      <c r="H424" s="184" t="str">
        <f>IF('Contatos - P.200'!M426="Sim",1," ")</f>
        <v xml:space="preserve"> </v>
      </c>
      <c r="I424" s="47">
        <f t="shared" si="12"/>
        <v>0</v>
      </c>
      <c r="J424" s="47">
        <f t="shared" si="13"/>
        <v>0</v>
      </c>
    </row>
    <row r="425" spans="4:10" x14ac:dyDescent="0.3">
      <c r="D425" s="2"/>
      <c r="E425" s="2"/>
      <c r="F425" s="184" t="str">
        <f>IF('Contatos - P.200'!I427="Sim",1," ")</f>
        <v xml:space="preserve"> </v>
      </c>
      <c r="G425" s="184" t="str">
        <f>IF(OR('Contatos - P.200'!K427="Ótimo",'Contatos - P.200'!K427="Regular"),1," ")</f>
        <v xml:space="preserve"> </v>
      </c>
      <c r="H425" s="184" t="str">
        <f>IF('Contatos - P.200'!M427="Sim",1," ")</f>
        <v xml:space="preserve"> </v>
      </c>
      <c r="I425" s="47">
        <f t="shared" si="12"/>
        <v>0</v>
      </c>
      <c r="J425" s="47">
        <f t="shared" si="13"/>
        <v>0</v>
      </c>
    </row>
    <row r="426" spans="4:10" x14ac:dyDescent="0.3">
      <c r="D426" s="2"/>
      <c r="E426" s="2"/>
      <c r="F426" s="184" t="str">
        <f>IF('Contatos - P.200'!I428="Sim",1," ")</f>
        <v xml:space="preserve"> </v>
      </c>
      <c r="G426" s="184" t="str">
        <f>IF(OR('Contatos - P.200'!K428="Ótimo",'Contatos - P.200'!K428="Regular"),1," ")</f>
        <v xml:space="preserve"> </v>
      </c>
      <c r="H426" s="184" t="str">
        <f>IF('Contatos - P.200'!M428="Sim",1," ")</f>
        <v xml:space="preserve"> </v>
      </c>
      <c r="I426" s="47">
        <f t="shared" si="12"/>
        <v>0</v>
      </c>
      <c r="J426" s="47">
        <f t="shared" si="13"/>
        <v>0</v>
      </c>
    </row>
    <row r="427" spans="4:10" x14ac:dyDescent="0.3">
      <c r="D427" s="2"/>
      <c r="E427" s="2"/>
      <c r="F427" s="184" t="str">
        <f>IF('Contatos - P.200'!I429="Sim",1," ")</f>
        <v xml:space="preserve"> </v>
      </c>
      <c r="G427" s="184" t="str">
        <f>IF(OR('Contatos - P.200'!K429="Ótimo",'Contatos - P.200'!K429="Regular"),1," ")</f>
        <v xml:space="preserve"> </v>
      </c>
      <c r="H427" s="184" t="str">
        <f>IF('Contatos - P.200'!M429="Sim",1," ")</f>
        <v xml:space="preserve"> </v>
      </c>
      <c r="I427" s="47">
        <f t="shared" si="12"/>
        <v>0</v>
      </c>
      <c r="J427" s="47">
        <f t="shared" si="13"/>
        <v>0</v>
      </c>
    </row>
    <row r="428" spans="4:10" x14ac:dyDescent="0.3">
      <c r="D428" s="2"/>
      <c r="E428" s="2"/>
      <c r="F428" s="184" t="str">
        <f>IF('Contatos - P.200'!I430="Sim",1," ")</f>
        <v xml:space="preserve"> </v>
      </c>
      <c r="G428" s="184" t="str">
        <f>IF(OR('Contatos - P.200'!K430="Ótimo",'Contatos - P.200'!K430="Regular"),1," ")</f>
        <v xml:space="preserve"> </v>
      </c>
      <c r="H428" s="184" t="str">
        <f>IF('Contatos - P.200'!M430="Sim",1," ")</f>
        <v xml:space="preserve"> </v>
      </c>
      <c r="I428" s="47">
        <f t="shared" si="12"/>
        <v>0</v>
      </c>
      <c r="J428" s="47">
        <f t="shared" si="13"/>
        <v>0</v>
      </c>
    </row>
    <row r="429" spans="4:10" x14ac:dyDescent="0.3">
      <c r="D429" s="2"/>
      <c r="E429" s="2"/>
      <c r="F429" s="184" t="str">
        <f>IF('Contatos - P.200'!I431="Sim",1," ")</f>
        <v xml:space="preserve"> </v>
      </c>
      <c r="G429" s="184" t="str">
        <f>IF(OR('Contatos - P.200'!K431="Ótimo",'Contatos - P.200'!K431="Regular"),1," ")</f>
        <v xml:space="preserve"> </v>
      </c>
      <c r="H429" s="184" t="str">
        <f>IF('Contatos - P.200'!M431="Sim",1," ")</f>
        <v xml:space="preserve"> </v>
      </c>
      <c r="I429" s="47">
        <f t="shared" si="12"/>
        <v>0</v>
      </c>
      <c r="J429" s="47">
        <f t="shared" si="13"/>
        <v>0</v>
      </c>
    </row>
    <row r="430" spans="4:10" x14ac:dyDescent="0.3">
      <c r="D430" s="2"/>
      <c r="E430" s="2"/>
      <c r="F430" s="184" t="str">
        <f>IF('Contatos - P.200'!I432="Sim",1," ")</f>
        <v xml:space="preserve"> </v>
      </c>
      <c r="G430" s="184" t="str">
        <f>IF(OR('Contatos - P.200'!K432="Ótimo",'Contatos - P.200'!K432="Regular"),1," ")</f>
        <v xml:space="preserve"> </v>
      </c>
      <c r="H430" s="184" t="str">
        <f>IF('Contatos - P.200'!M432="Sim",1," ")</f>
        <v xml:space="preserve"> </v>
      </c>
      <c r="I430" s="47">
        <f t="shared" si="12"/>
        <v>0</v>
      </c>
      <c r="J430" s="47">
        <f t="shared" si="13"/>
        <v>0</v>
      </c>
    </row>
    <row r="431" spans="4:10" x14ac:dyDescent="0.3">
      <c r="D431" s="2"/>
      <c r="E431" s="2"/>
      <c r="F431" s="184" t="str">
        <f>IF('Contatos - P.200'!I433="Sim",1," ")</f>
        <v xml:space="preserve"> </v>
      </c>
      <c r="G431" s="184" t="str">
        <f>IF(OR('Contatos - P.200'!K433="Ótimo",'Contatos - P.200'!K433="Regular"),1," ")</f>
        <v xml:space="preserve"> </v>
      </c>
      <c r="H431" s="184" t="str">
        <f>IF('Contatos - P.200'!M433="Sim",1," ")</f>
        <v xml:space="preserve"> </v>
      </c>
      <c r="I431" s="47">
        <f t="shared" si="12"/>
        <v>0</v>
      </c>
      <c r="J431" s="47">
        <f t="shared" si="13"/>
        <v>0</v>
      </c>
    </row>
    <row r="432" spans="4:10" x14ac:dyDescent="0.3">
      <c r="D432" s="2"/>
      <c r="E432" s="2"/>
      <c r="F432" s="184" t="str">
        <f>IF('Contatos - P.200'!I434="Sim",1," ")</f>
        <v xml:space="preserve"> </v>
      </c>
      <c r="G432" s="184" t="str">
        <f>IF(OR('Contatos - P.200'!K434="Ótimo",'Contatos - P.200'!K434="Regular"),1," ")</f>
        <v xml:space="preserve"> </v>
      </c>
      <c r="H432" s="184" t="str">
        <f>IF('Contatos - P.200'!M434="Sim",1," ")</f>
        <v xml:space="preserve"> </v>
      </c>
      <c r="I432" s="47">
        <f t="shared" si="12"/>
        <v>0</v>
      </c>
      <c r="J432" s="47">
        <f t="shared" si="13"/>
        <v>0</v>
      </c>
    </row>
    <row r="433" spans="4:10" x14ac:dyDescent="0.3">
      <c r="D433" s="2"/>
      <c r="E433" s="2"/>
      <c r="F433" s="184" t="str">
        <f>IF('Contatos - P.200'!I435="Sim",1," ")</f>
        <v xml:space="preserve"> </v>
      </c>
      <c r="G433" s="184" t="str">
        <f>IF(OR('Contatos - P.200'!K435="Ótimo",'Contatos - P.200'!K435="Regular"),1," ")</f>
        <v xml:space="preserve"> </v>
      </c>
      <c r="H433" s="184" t="str">
        <f>IF('Contatos - P.200'!M435="Sim",1," ")</f>
        <v xml:space="preserve"> </v>
      </c>
      <c r="I433" s="47">
        <f t="shared" si="12"/>
        <v>0</v>
      </c>
      <c r="J433" s="47">
        <f t="shared" si="13"/>
        <v>0</v>
      </c>
    </row>
    <row r="434" spans="4:10" x14ac:dyDescent="0.3">
      <c r="D434" s="2"/>
      <c r="E434" s="2"/>
      <c r="F434" s="184" t="str">
        <f>IF('Contatos - P.200'!I436="Sim",1," ")</f>
        <v xml:space="preserve"> </v>
      </c>
      <c r="G434" s="184" t="str">
        <f>IF(OR('Contatos - P.200'!K436="Ótimo",'Contatos - P.200'!K436="Regular"),1," ")</f>
        <v xml:space="preserve"> </v>
      </c>
      <c r="H434" s="184" t="str">
        <f>IF('Contatos - P.200'!M436="Sim",1," ")</f>
        <v xml:space="preserve"> </v>
      </c>
      <c r="I434" s="47">
        <f t="shared" si="12"/>
        <v>0</v>
      </c>
      <c r="J434" s="47">
        <f t="shared" si="13"/>
        <v>0</v>
      </c>
    </row>
    <row r="435" spans="4:10" x14ac:dyDescent="0.3">
      <c r="D435" s="2"/>
      <c r="E435" s="2"/>
      <c r="F435" s="184" t="str">
        <f>IF('Contatos - P.200'!I437="Sim",1," ")</f>
        <v xml:space="preserve"> </v>
      </c>
      <c r="G435" s="184" t="str">
        <f>IF(OR('Contatos - P.200'!K437="Ótimo",'Contatos - P.200'!K437="Regular"),1," ")</f>
        <v xml:space="preserve"> </v>
      </c>
      <c r="H435" s="184" t="str">
        <f>IF('Contatos - P.200'!M437="Sim",1," ")</f>
        <v xml:space="preserve"> </v>
      </c>
      <c r="I435" s="47">
        <f t="shared" si="12"/>
        <v>0</v>
      </c>
      <c r="J435" s="47">
        <f t="shared" si="13"/>
        <v>0</v>
      </c>
    </row>
    <row r="436" spans="4:10" x14ac:dyDescent="0.3">
      <c r="D436" s="2"/>
      <c r="E436" s="2"/>
      <c r="F436" s="184" t="str">
        <f>IF('Contatos - P.200'!I438="Sim",1," ")</f>
        <v xml:space="preserve"> </v>
      </c>
      <c r="G436" s="184" t="str">
        <f>IF(OR('Contatos - P.200'!K438="Ótimo",'Contatos - P.200'!K438="Regular"),1," ")</f>
        <v xml:space="preserve"> </v>
      </c>
      <c r="H436" s="184" t="str">
        <f>IF('Contatos - P.200'!M438="Sim",1," ")</f>
        <v xml:space="preserve"> </v>
      </c>
      <c r="I436" s="47">
        <f t="shared" si="12"/>
        <v>0</v>
      </c>
      <c r="J436" s="47">
        <f t="shared" si="13"/>
        <v>0</v>
      </c>
    </row>
    <row r="437" spans="4:10" x14ac:dyDescent="0.3">
      <c r="D437" s="2"/>
      <c r="E437" s="2"/>
      <c r="F437" s="184" t="str">
        <f>IF('Contatos - P.200'!I439="Sim",1," ")</f>
        <v xml:space="preserve"> </v>
      </c>
      <c r="G437" s="184" t="str">
        <f>IF(OR('Contatos - P.200'!K439="Ótimo",'Contatos - P.200'!K439="Regular"),1," ")</f>
        <v xml:space="preserve"> </v>
      </c>
      <c r="H437" s="184" t="str">
        <f>IF('Contatos - P.200'!M439="Sim",1," ")</f>
        <v xml:space="preserve"> </v>
      </c>
      <c r="I437" s="47">
        <f t="shared" si="12"/>
        <v>0</v>
      </c>
      <c r="J437" s="47">
        <f t="shared" si="13"/>
        <v>0</v>
      </c>
    </row>
    <row r="438" spans="4:10" x14ac:dyDescent="0.3">
      <c r="D438" s="2"/>
      <c r="E438" s="2"/>
      <c r="F438" s="184" t="str">
        <f>IF('Contatos - P.200'!I440="Sim",1," ")</f>
        <v xml:space="preserve"> </v>
      </c>
      <c r="G438" s="184" t="str">
        <f>IF(OR('Contatos - P.200'!K440="Ótimo",'Contatos - P.200'!K440="Regular"),1," ")</f>
        <v xml:space="preserve"> </v>
      </c>
      <c r="H438" s="184" t="str">
        <f>IF('Contatos - P.200'!M440="Sim",1," ")</f>
        <v xml:space="preserve"> </v>
      </c>
      <c r="I438" s="47">
        <f t="shared" si="12"/>
        <v>0</v>
      </c>
      <c r="J438" s="47">
        <f t="shared" si="13"/>
        <v>0</v>
      </c>
    </row>
    <row r="439" spans="4:10" x14ac:dyDescent="0.3">
      <c r="D439" s="2"/>
      <c r="E439" s="2"/>
      <c r="F439" s="184" t="str">
        <f>IF('Contatos - P.200'!I441="Sim",1," ")</f>
        <v xml:space="preserve"> </v>
      </c>
      <c r="G439" s="184" t="str">
        <f>IF(OR('Contatos - P.200'!K441="Ótimo",'Contatos - P.200'!K441="Regular"),1," ")</f>
        <v xml:space="preserve"> </v>
      </c>
      <c r="H439" s="184" t="str">
        <f>IF('Contatos - P.200'!M441="Sim",1," ")</f>
        <v xml:space="preserve"> </v>
      </c>
      <c r="I439" s="47">
        <f t="shared" si="12"/>
        <v>0</v>
      </c>
      <c r="J439" s="47">
        <f t="shared" si="13"/>
        <v>0</v>
      </c>
    </row>
    <row r="440" spans="4:10" x14ac:dyDescent="0.3">
      <c r="D440" s="2"/>
      <c r="E440" s="2"/>
      <c r="F440" s="184" t="str">
        <f>IF('Contatos - P.200'!I442="Sim",1," ")</f>
        <v xml:space="preserve"> </v>
      </c>
      <c r="G440" s="184" t="str">
        <f>IF(OR('Contatos - P.200'!K442="Ótimo",'Contatos - P.200'!K442="Regular"),1," ")</f>
        <v xml:space="preserve"> </v>
      </c>
      <c r="H440" s="184" t="str">
        <f>IF('Contatos - P.200'!M442="Sim",1," ")</f>
        <v xml:space="preserve"> </v>
      </c>
      <c r="I440" s="47">
        <f t="shared" si="12"/>
        <v>0</v>
      </c>
      <c r="J440" s="47">
        <f t="shared" si="13"/>
        <v>0</v>
      </c>
    </row>
    <row r="441" spans="4:10" x14ac:dyDescent="0.3">
      <c r="D441" s="2"/>
      <c r="E441" s="2"/>
      <c r="F441" s="184" t="str">
        <f>IF('Contatos - P.200'!I443="Sim",1," ")</f>
        <v xml:space="preserve"> </v>
      </c>
      <c r="G441" s="184" t="str">
        <f>IF(OR('Contatos - P.200'!K443="Ótimo",'Contatos - P.200'!K443="Regular"),1," ")</f>
        <v xml:space="preserve"> </v>
      </c>
      <c r="H441" s="184" t="str">
        <f>IF('Contatos - P.200'!M443="Sim",1," ")</f>
        <v xml:space="preserve"> </v>
      </c>
      <c r="I441" s="47">
        <f t="shared" si="12"/>
        <v>0</v>
      </c>
      <c r="J441" s="47">
        <f t="shared" si="13"/>
        <v>0</v>
      </c>
    </row>
    <row r="442" spans="4:10" x14ac:dyDescent="0.3">
      <c r="D442" s="2"/>
      <c r="E442" s="2"/>
      <c r="F442" s="184" t="str">
        <f>IF('Contatos - P.200'!I444="Sim",1," ")</f>
        <v xml:space="preserve"> </v>
      </c>
      <c r="G442" s="184" t="str">
        <f>IF(OR('Contatos - P.200'!K444="Ótimo",'Contatos - P.200'!K444="Regular"),1," ")</f>
        <v xml:space="preserve"> </v>
      </c>
      <c r="H442" s="184" t="str">
        <f>IF('Contatos - P.200'!M444="Sim",1," ")</f>
        <v xml:space="preserve"> </v>
      </c>
      <c r="I442" s="47">
        <f t="shared" si="12"/>
        <v>0</v>
      </c>
      <c r="J442" s="47">
        <f t="shared" si="13"/>
        <v>0</v>
      </c>
    </row>
    <row r="443" spans="4:10" x14ac:dyDescent="0.3">
      <c r="D443" s="2"/>
      <c r="E443" s="2"/>
      <c r="F443" s="184" t="str">
        <f>IF('Contatos - P.200'!I445="Sim",1," ")</f>
        <v xml:space="preserve"> </v>
      </c>
      <c r="G443" s="184" t="str">
        <f>IF(OR('Contatos - P.200'!K445="Ótimo",'Contatos - P.200'!K445="Regular"),1," ")</f>
        <v xml:space="preserve"> </v>
      </c>
      <c r="H443" s="184" t="str">
        <f>IF('Contatos - P.200'!M445="Sim",1," ")</f>
        <v xml:space="preserve"> </v>
      </c>
      <c r="I443" s="47">
        <f t="shared" si="12"/>
        <v>0</v>
      </c>
      <c r="J443" s="47">
        <f t="shared" si="13"/>
        <v>0</v>
      </c>
    </row>
    <row r="444" spans="4:10" x14ac:dyDescent="0.3">
      <c r="D444" s="2"/>
      <c r="E444" s="2"/>
      <c r="F444" s="184" t="str">
        <f>IF('Contatos - P.200'!I446="Sim",1," ")</f>
        <v xml:space="preserve"> </v>
      </c>
      <c r="G444" s="184" t="str">
        <f>IF(OR('Contatos - P.200'!K446="Ótimo",'Contatos - P.200'!K446="Regular"),1," ")</f>
        <v xml:space="preserve"> </v>
      </c>
      <c r="H444" s="184" t="str">
        <f>IF('Contatos - P.200'!M446="Sim",1," ")</f>
        <v xml:space="preserve"> </v>
      </c>
      <c r="I444" s="47">
        <f t="shared" si="12"/>
        <v>0</v>
      </c>
      <c r="J444" s="47">
        <f t="shared" si="13"/>
        <v>0</v>
      </c>
    </row>
    <row r="445" spans="4:10" x14ac:dyDescent="0.3">
      <c r="D445" s="2"/>
      <c r="E445" s="2"/>
      <c r="F445" s="184" t="str">
        <f>IF('Contatos - P.200'!I447="Sim",1," ")</f>
        <v xml:space="preserve"> </v>
      </c>
      <c r="G445" s="184" t="str">
        <f>IF(OR('Contatos - P.200'!K447="Ótimo",'Contatos - P.200'!K447="Regular"),1," ")</f>
        <v xml:space="preserve"> </v>
      </c>
      <c r="H445" s="184" t="str">
        <f>IF('Contatos - P.200'!M447="Sim",1," ")</f>
        <v xml:space="preserve"> </v>
      </c>
      <c r="I445" s="47">
        <f t="shared" si="12"/>
        <v>0</v>
      </c>
      <c r="J445" s="47">
        <f t="shared" si="13"/>
        <v>0</v>
      </c>
    </row>
    <row r="446" spans="4:10" x14ac:dyDescent="0.3">
      <c r="D446" s="2"/>
      <c r="E446" s="2"/>
      <c r="F446" s="184" t="str">
        <f>IF('Contatos - P.200'!I448="Sim",1," ")</f>
        <v xml:space="preserve"> </v>
      </c>
      <c r="G446" s="184" t="str">
        <f>IF(OR('Contatos - P.200'!K448="Ótimo",'Contatos - P.200'!K448="Regular"),1," ")</f>
        <v xml:space="preserve"> </v>
      </c>
      <c r="H446" s="184" t="str">
        <f>IF('Contatos - P.200'!M448="Sim",1," ")</f>
        <v xml:space="preserve"> </v>
      </c>
      <c r="I446" s="47">
        <f t="shared" si="12"/>
        <v>0</v>
      </c>
      <c r="J446" s="47">
        <f t="shared" si="13"/>
        <v>0</v>
      </c>
    </row>
    <row r="447" spans="4:10" x14ac:dyDescent="0.3">
      <c r="D447" s="2"/>
      <c r="E447" s="2"/>
      <c r="F447" s="184" t="str">
        <f>IF('Contatos - P.200'!I449="Sim",1," ")</f>
        <v xml:space="preserve"> </v>
      </c>
      <c r="G447" s="184" t="str">
        <f>IF(OR('Contatos - P.200'!K449="Ótimo",'Contatos - P.200'!K449="Regular"),1," ")</f>
        <v xml:space="preserve"> </v>
      </c>
      <c r="H447" s="184" t="str">
        <f>IF('Contatos - P.200'!M449="Sim",1," ")</f>
        <v xml:space="preserve"> </v>
      </c>
      <c r="I447" s="47">
        <f t="shared" si="12"/>
        <v>0</v>
      </c>
      <c r="J447" s="47">
        <f t="shared" si="13"/>
        <v>0</v>
      </c>
    </row>
    <row r="448" spans="4:10" x14ac:dyDescent="0.3">
      <c r="D448" s="2"/>
      <c r="E448" s="2"/>
      <c r="F448" s="184" t="str">
        <f>IF('Contatos - P.200'!I450="Sim",1," ")</f>
        <v xml:space="preserve"> </v>
      </c>
      <c r="G448" s="184" t="str">
        <f>IF(OR('Contatos - P.200'!K450="Ótimo",'Contatos - P.200'!K450="Regular"),1," ")</f>
        <v xml:space="preserve"> </v>
      </c>
      <c r="H448" s="184" t="str">
        <f>IF('Contatos - P.200'!M450="Sim",1," ")</f>
        <v xml:space="preserve"> </v>
      </c>
      <c r="I448" s="47">
        <f t="shared" si="12"/>
        <v>0</v>
      </c>
      <c r="J448" s="47">
        <f t="shared" si="13"/>
        <v>0</v>
      </c>
    </row>
    <row r="449" spans="4:10" x14ac:dyDescent="0.3">
      <c r="D449" s="2"/>
      <c r="E449" s="2"/>
      <c r="F449" s="184" t="str">
        <f>IF('Contatos - P.200'!I451="Sim",1," ")</f>
        <v xml:space="preserve"> </v>
      </c>
      <c r="G449" s="184" t="str">
        <f>IF(OR('Contatos - P.200'!K451="Ótimo",'Contatos - P.200'!K451="Regular"),1," ")</f>
        <v xml:space="preserve"> </v>
      </c>
      <c r="H449" s="184" t="str">
        <f>IF('Contatos - P.200'!M451="Sim",1," ")</f>
        <v xml:space="preserve"> </v>
      </c>
      <c r="I449" s="47">
        <f t="shared" si="12"/>
        <v>0</v>
      </c>
      <c r="J449" s="47">
        <f t="shared" si="13"/>
        <v>0</v>
      </c>
    </row>
    <row r="450" spans="4:10" x14ac:dyDescent="0.3">
      <c r="D450" s="2"/>
      <c r="E450" s="2"/>
      <c r="F450" s="184" t="str">
        <f>IF('Contatos - P.200'!I452="Sim",1," ")</f>
        <v xml:space="preserve"> </v>
      </c>
      <c r="G450" s="184" t="str">
        <f>IF(OR('Contatos - P.200'!K452="Ótimo",'Contatos - P.200'!K452="Regular"),1," ")</f>
        <v xml:space="preserve"> </v>
      </c>
      <c r="H450" s="184" t="str">
        <f>IF('Contatos - P.200'!M452="Sim",1," ")</f>
        <v xml:space="preserve"> </v>
      </c>
      <c r="I450" s="47">
        <f t="shared" si="12"/>
        <v>0</v>
      </c>
      <c r="J450" s="47">
        <f t="shared" si="13"/>
        <v>0</v>
      </c>
    </row>
    <row r="451" spans="4:10" x14ac:dyDescent="0.3">
      <c r="D451" s="2"/>
      <c r="E451" s="2"/>
      <c r="F451" s="184" t="str">
        <f>IF('Contatos - P.200'!I453="Sim",1," ")</f>
        <v xml:space="preserve"> </v>
      </c>
      <c r="G451" s="184" t="str">
        <f>IF(OR('Contatos - P.200'!K453="Ótimo",'Contatos - P.200'!K453="Regular"),1," ")</f>
        <v xml:space="preserve"> </v>
      </c>
      <c r="H451" s="184" t="str">
        <f>IF('Contatos - P.200'!M453="Sim",1," ")</f>
        <v xml:space="preserve"> </v>
      </c>
      <c r="I451" s="47">
        <f t="shared" si="12"/>
        <v>0</v>
      </c>
      <c r="J451" s="47">
        <f t="shared" si="13"/>
        <v>0</v>
      </c>
    </row>
    <row r="452" spans="4:10" x14ac:dyDescent="0.3">
      <c r="D452" s="2"/>
      <c r="E452" s="2"/>
      <c r="F452" s="184" t="str">
        <f>IF('Contatos - P.200'!I454="Sim",1," ")</f>
        <v xml:space="preserve"> </v>
      </c>
      <c r="G452" s="184" t="str">
        <f>IF(OR('Contatos - P.200'!K454="Ótimo",'Contatos - P.200'!K454="Regular"),1," ")</f>
        <v xml:space="preserve"> </v>
      </c>
      <c r="H452" s="184" t="str">
        <f>IF('Contatos - P.200'!M454="Sim",1," ")</f>
        <v xml:space="preserve"> </v>
      </c>
      <c r="I452" s="47">
        <f t="shared" si="12"/>
        <v>0</v>
      </c>
      <c r="J452" s="47">
        <f t="shared" si="13"/>
        <v>0</v>
      </c>
    </row>
    <row r="453" spans="4:10" x14ac:dyDescent="0.3">
      <c r="D453" s="2"/>
      <c r="E453" s="2"/>
      <c r="F453" s="184" t="str">
        <f>IF('Contatos - P.200'!I455="Sim",1," ")</f>
        <v xml:space="preserve"> </v>
      </c>
      <c r="G453" s="184" t="str">
        <f>IF(OR('Contatos - P.200'!K455="Ótimo",'Contatos - P.200'!K455="Regular"),1," ")</f>
        <v xml:space="preserve"> </v>
      </c>
      <c r="H453" s="184" t="str">
        <f>IF('Contatos - P.200'!M455="Sim",1," ")</f>
        <v xml:space="preserve"> </v>
      </c>
      <c r="I453" s="47">
        <f t="shared" ref="I453:I516" si="14">SUM(F453:H453)</f>
        <v>0</v>
      </c>
      <c r="J453" s="47">
        <f t="shared" si="13"/>
        <v>0</v>
      </c>
    </row>
    <row r="454" spans="4:10" x14ac:dyDescent="0.3">
      <c r="D454" s="2"/>
      <c r="E454" s="2"/>
      <c r="F454" s="184" t="str">
        <f>IF('Contatos - P.200'!I456="Sim",1," ")</f>
        <v xml:space="preserve"> </v>
      </c>
      <c r="G454" s="184" t="str">
        <f>IF(OR('Contatos - P.200'!K456="Ótimo",'Contatos - P.200'!K456="Regular"),1," ")</f>
        <v xml:space="preserve"> </v>
      </c>
      <c r="H454" s="184" t="str">
        <f>IF('Contatos - P.200'!M456="Sim",1," ")</f>
        <v xml:space="preserve"> </v>
      </c>
      <c r="I454" s="47">
        <f t="shared" si="14"/>
        <v>0</v>
      </c>
      <c r="J454" s="47">
        <f t="shared" ref="J454:J517" si="15">SUM(F454:G454)</f>
        <v>0</v>
      </c>
    </row>
    <row r="455" spans="4:10" x14ac:dyDescent="0.3">
      <c r="D455" s="2"/>
      <c r="E455" s="2"/>
      <c r="F455" s="184" t="str">
        <f>IF('Contatos - P.200'!I457="Sim",1," ")</f>
        <v xml:space="preserve"> </v>
      </c>
      <c r="G455" s="184" t="str">
        <f>IF(OR('Contatos - P.200'!K457="Ótimo",'Contatos - P.200'!K457="Regular"),1," ")</f>
        <v xml:space="preserve"> </v>
      </c>
      <c r="H455" s="184" t="str">
        <f>IF('Contatos - P.200'!M457="Sim",1," ")</f>
        <v xml:space="preserve"> </v>
      </c>
      <c r="I455" s="47">
        <f t="shared" si="14"/>
        <v>0</v>
      </c>
      <c r="J455" s="47">
        <f t="shared" si="15"/>
        <v>0</v>
      </c>
    </row>
    <row r="456" spans="4:10" x14ac:dyDescent="0.3">
      <c r="D456" s="2"/>
      <c r="E456" s="2"/>
      <c r="F456" s="184" t="str">
        <f>IF('Contatos - P.200'!I458="Sim",1," ")</f>
        <v xml:space="preserve"> </v>
      </c>
      <c r="G456" s="184" t="str">
        <f>IF(OR('Contatos - P.200'!K458="Ótimo",'Contatos - P.200'!K458="Regular"),1," ")</f>
        <v xml:space="preserve"> </v>
      </c>
      <c r="H456" s="184" t="str">
        <f>IF('Contatos - P.200'!M458="Sim",1," ")</f>
        <v xml:space="preserve"> </v>
      </c>
      <c r="I456" s="47">
        <f t="shared" si="14"/>
        <v>0</v>
      </c>
      <c r="J456" s="47">
        <f t="shared" si="15"/>
        <v>0</v>
      </c>
    </row>
    <row r="457" spans="4:10" x14ac:dyDescent="0.3">
      <c r="D457" s="2"/>
      <c r="E457" s="2"/>
      <c r="F457" s="184" t="str">
        <f>IF('Contatos - P.200'!I459="Sim",1," ")</f>
        <v xml:space="preserve"> </v>
      </c>
      <c r="G457" s="184" t="str">
        <f>IF(OR('Contatos - P.200'!K459="Ótimo",'Contatos - P.200'!K459="Regular"),1," ")</f>
        <v xml:space="preserve"> </v>
      </c>
      <c r="H457" s="184" t="str">
        <f>IF('Contatos - P.200'!M459="Sim",1," ")</f>
        <v xml:space="preserve"> </v>
      </c>
      <c r="I457" s="47">
        <f t="shared" si="14"/>
        <v>0</v>
      </c>
      <c r="J457" s="47">
        <f t="shared" si="15"/>
        <v>0</v>
      </c>
    </row>
    <row r="458" spans="4:10" x14ac:dyDescent="0.3">
      <c r="D458" s="2"/>
      <c r="E458" s="2"/>
      <c r="F458" s="184" t="str">
        <f>IF('Contatos - P.200'!I460="Sim",1," ")</f>
        <v xml:space="preserve"> </v>
      </c>
      <c r="G458" s="184" t="str">
        <f>IF(OR('Contatos - P.200'!K460="Ótimo",'Contatos - P.200'!K460="Regular"),1," ")</f>
        <v xml:space="preserve"> </v>
      </c>
      <c r="H458" s="184" t="str">
        <f>IF('Contatos - P.200'!M460="Sim",1," ")</f>
        <v xml:space="preserve"> </v>
      </c>
      <c r="I458" s="47">
        <f t="shared" si="14"/>
        <v>0</v>
      </c>
      <c r="J458" s="47">
        <f t="shared" si="15"/>
        <v>0</v>
      </c>
    </row>
    <row r="459" spans="4:10" x14ac:dyDescent="0.3">
      <c r="D459" s="2"/>
      <c r="E459" s="2"/>
      <c r="F459" s="184" t="str">
        <f>IF('Contatos - P.200'!I461="Sim",1," ")</f>
        <v xml:space="preserve"> </v>
      </c>
      <c r="G459" s="184" t="str">
        <f>IF(OR('Contatos - P.200'!K461="Ótimo",'Contatos - P.200'!K461="Regular"),1," ")</f>
        <v xml:space="preserve"> </v>
      </c>
      <c r="H459" s="184" t="str">
        <f>IF('Contatos - P.200'!M461="Sim",1," ")</f>
        <v xml:space="preserve"> </v>
      </c>
      <c r="I459" s="47">
        <f t="shared" si="14"/>
        <v>0</v>
      </c>
      <c r="J459" s="47">
        <f t="shared" si="15"/>
        <v>0</v>
      </c>
    </row>
    <row r="460" spans="4:10" x14ac:dyDescent="0.3">
      <c r="D460" s="2"/>
      <c r="E460" s="2"/>
      <c r="F460" s="184" t="str">
        <f>IF('Contatos - P.200'!I462="Sim",1," ")</f>
        <v xml:space="preserve"> </v>
      </c>
      <c r="G460" s="184" t="str">
        <f>IF(OR('Contatos - P.200'!K462="Ótimo",'Contatos - P.200'!K462="Regular"),1," ")</f>
        <v xml:space="preserve"> </v>
      </c>
      <c r="H460" s="184" t="str">
        <f>IF('Contatos - P.200'!M462="Sim",1," ")</f>
        <v xml:space="preserve"> </v>
      </c>
      <c r="I460" s="47">
        <f t="shared" si="14"/>
        <v>0</v>
      </c>
      <c r="J460" s="47">
        <f t="shared" si="15"/>
        <v>0</v>
      </c>
    </row>
    <row r="461" spans="4:10" x14ac:dyDescent="0.3">
      <c r="D461" s="2"/>
      <c r="E461" s="2"/>
      <c r="F461" s="184" t="str">
        <f>IF('Contatos - P.200'!I463="Sim",1," ")</f>
        <v xml:space="preserve"> </v>
      </c>
      <c r="G461" s="184" t="str">
        <f>IF(OR('Contatos - P.200'!K463="Ótimo",'Contatos - P.200'!K463="Regular"),1," ")</f>
        <v xml:space="preserve"> </v>
      </c>
      <c r="H461" s="184" t="str">
        <f>IF('Contatos - P.200'!M463="Sim",1," ")</f>
        <v xml:space="preserve"> </v>
      </c>
      <c r="I461" s="47">
        <f t="shared" si="14"/>
        <v>0</v>
      </c>
      <c r="J461" s="47">
        <f t="shared" si="15"/>
        <v>0</v>
      </c>
    </row>
    <row r="462" spans="4:10" x14ac:dyDescent="0.3">
      <c r="D462" s="2"/>
      <c r="E462" s="2"/>
      <c r="F462" s="184" t="str">
        <f>IF('Contatos - P.200'!I464="Sim",1," ")</f>
        <v xml:space="preserve"> </v>
      </c>
      <c r="G462" s="184" t="str">
        <f>IF(OR('Contatos - P.200'!K464="Ótimo",'Contatos - P.200'!K464="Regular"),1," ")</f>
        <v xml:space="preserve"> </v>
      </c>
      <c r="H462" s="184" t="str">
        <f>IF('Contatos - P.200'!M464="Sim",1," ")</f>
        <v xml:space="preserve"> </v>
      </c>
      <c r="I462" s="47">
        <f t="shared" si="14"/>
        <v>0</v>
      </c>
      <c r="J462" s="47">
        <f t="shared" si="15"/>
        <v>0</v>
      </c>
    </row>
    <row r="463" spans="4:10" x14ac:dyDescent="0.3">
      <c r="D463" s="2"/>
      <c r="E463" s="2"/>
      <c r="F463" s="184" t="str">
        <f>IF('Contatos - P.200'!I465="Sim",1," ")</f>
        <v xml:space="preserve"> </v>
      </c>
      <c r="G463" s="184" t="str">
        <f>IF(OR('Contatos - P.200'!K465="Ótimo",'Contatos - P.200'!K465="Regular"),1," ")</f>
        <v xml:space="preserve"> </v>
      </c>
      <c r="H463" s="184" t="str">
        <f>IF('Contatos - P.200'!M465="Sim",1," ")</f>
        <v xml:space="preserve"> </v>
      </c>
      <c r="I463" s="47">
        <f t="shared" si="14"/>
        <v>0</v>
      </c>
      <c r="J463" s="47">
        <f t="shared" si="15"/>
        <v>0</v>
      </c>
    </row>
    <row r="464" spans="4:10" x14ac:dyDescent="0.3">
      <c r="D464" s="2"/>
      <c r="E464" s="2"/>
      <c r="F464" s="184" t="str">
        <f>IF('Contatos - P.200'!I466="Sim",1," ")</f>
        <v xml:space="preserve"> </v>
      </c>
      <c r="G464" s="184" t="str">
        <f>IF(OR('Contatos - P.200'!K466="Ótimo",'Contatos - P.200'!K466="Regular"),1," ")</f>
        <v xml:space="preserve"> </v>
      </c>
      <c r="H464" s="184" t="str">
        <f>IF('Contatos - P.200'!M466="Sim",1," ")</f>
        <v xml:space="preserve"> </v>
      </c>
      <c r="I464" s="47">
        <f t="shared" si="14"/>
        <v>0</v>
      </c>
      <c r="J464" s="47">
        <f t="shared" si="15"/>
        <v>0</v>
      </c>
    </row>
    <row r="465" spans="4:10" x14ac:dyDescent="0.3">
      <c r="D465" s="2"/>
      <c r="E465" s="2"/>
      <c r="F465" s="184" t="str">
        <f>IF('Contatos - P.200'!I467="Sim",1," ")</f>
        <v xml:space="preserve"> </v>
      </c>
      <c r="G465" s="184" t="str">
        <f>IF(OR('Contatos - P.200'!K467="Ótimo",'Contatos - P.200'!K467="Regular"),1," ")</f>
        <v xml:space="preserve"> </v>
      </c>
      <c r="H465" s="184" t="str">
        <f>IF('Contatos - P.200'!M467="Sim",1," ")</f>
        <v xml:space="preserve"> </v>
      </c>
      <c r="I465" s="47">
        <f t="shared" si="14"/>
        <v>0</v>
      </c>
      <c r="J465" s="47">
        <f t="shared" si="15"/>
        <v>0</v>
      </c>
    </row>
    <row r="466" spans="4:10" x14ac:dyDescent="0.3">
      <c r="D466" s="2"/>
      <c r="E466" s="2"/>
      <c r="F466" s="184" t="str">
        <f>IF('Contatos - P.200'!I468="Sim",1," ")</f>
        <v xml:space="preserve"> </v>
      </c>
      <c r="G466" s="184" t="str">
        <f>IF(OR('Contatos - P.200'!K468="Ótimo",'Contatos - P.200'!K468="Regular"),1," ")</f>
        <v xml:space="preserve"> </v>
      </c>
      <c r="H466" s="184" t="str">
        <f>IF('Contatos - P.200'!M468="Sim",1," ")</f>
        <v xml:space="preserve"> </v>
      </c>
      <c r="I466" s="47">
        <f t="shared" si="14"/>
        <v>0</v>
      </c>
      <c r="J466" s="47">
        <f t="shared" si="15"/>
        <v>0</v>
      </c>
    </row>
    <row r="467" spans="4:10" x14ac:dyDescent="0.3">
      <c r="D467" s="2"/>
      <c r="E467" s="2"/>
      <c r="F467" s="184" t="str">
        <f>IF('Contatos - P.200'!I469="Sim",1," ")</f>
        <v xml:space="preserve"> </v>
      </c>
      <c r="G467" s="184" t="str">
        <f>IF(OR('Contatos - P.200'!K469="Ótimo",'Contatos - P.200'!K469="Regular"),1," ")</f>
        <v xml:space="preserve"> </v>
      </c>
      <c r="H467" s="184" t="str">
        <f>IF('Contatos - P.200'!M469="Sim",1," ")</f>
        <v xml:space="preserve"> </v>
      </c>
      <c r="I467" s="47">
        <f t="shared" si="14"/>
        <v>0</v>
      </c>
      <c r="J467" s="47">
        <f t="shared" si="15"/>
        <v>0</v>
      </c>
    </row>
    <row r="468" spans="4:10" x14ac:dyDescent="0.3">
      <c r="D468" s="2"/>
      <c r="E468" s="2"/>
      <c r="F468" s="184" t="str">
        <f>IF('Contatos - P.200'!I470="Sim",1," ")</f>
        <v xml:space="preserve"> </v>
      </c>
      <c r="G468" s="184" t="str">
        <f>IF(OR('Contatos - P.200'!K470="Ótimo",'Contatos - P.200'!K470="Regular"),1," ")</f>
        <v xml:space="preserve"> </v>
      </c>
      <c r="H468" s="184" t="str">
        <f>IF('Contatos - P.200'!M470="Sim",1," ")</f>
        <v xml:space="preserve"> </v>
      </c>
      <c r="I468" s="47">
        <f t="shared" si="14"/>
        <v>0</v>
      </c>
      <c r="J468" s="47">
        <f t="shared" si="15"/>
        <v>0</v>
      </c>
    </row>
    <row r="469" spans="4:10" x14ac:dyDescent="0.3">
      <c r="D469" s="2"/>
      <c r="E469" s="2"/>
      <c r="F469" s="184" t="str">
        <f>IF('Contatos - P.200'!I471="Sim",1," ")</f>
        <v xml:space="preserve"> </v>
      </c>
      <c r="G469" s="184" t="str">
        <f>IF(OR('Contatos - P.200'!K471="Ótimo",'Contatos - P.200'!K471="Regular"),1," ")</f>
        <v xml:space="preserve"> </v>
      </c>
      <c r="H469" s="184" t="str">
        <f>IF('Contatos - P.200'!M471="Sim",1," ")</f>
        <v xml:space="preserve"> </v>
      </c>
      <c r="I469" s="47">
        <f t="shared" si="14"/>
        <v>0</v>
      </c>
      <c r="J469" s="47">
        <f t="shared" si="15"/>
        <v>0</v>
      </c>
    </row>
    <row r="470" spans="4:10" x14ac:dyDescent="0.3">
      <c r="D470" s="2"/>
      <c r="E470" s="2"/>
      <c r="F470" s="184" t="str">
        <f>IF('Contatos - P.200'!I472="Sim",1," ")</f>
        <v xml:space="preserve"> </v>
      </c>
      <c r="G470" s="184" t="str">
        <f>IF(OR('Contatos - P.200'!K472="Ótimo",'Contatos - P.200'!K472="Regular"),1," ")</f>
        <v xml:space="preserve"> </v>
      </c>
      <c r="H470" s="184" t="str">
        <f>IF('Contatos - P.200'!M472="Sim",1," ")</f>
        <v xml:space="preserve"> </v>
      </c>
      <c r="I470" s="47">
        <f t="shared" si="14"/>
        <v>0</v>
      </c>
      <c r="J470" s="47">
        <f t="shared" si="15"/>
        <v>0</v>
      </c>
    </row>
    <row r="471" spans="4:10" x14ac:dyDescent="0.3">
      <c r="D471" s="2"/>
      <c r="E471" s="2"/>
      <c r="F471" s="184" t="str">
        <f>IF('Contatos - P.200'!I473="Sim",1," ")</f>
        <v xml:space="preserve"> </v>
      </c>
      <c r="G471" s="184" t="str">
        <f>IF(OR('Contatos - P.200'!K473="Ótimo",'Contatos - P.200'!K473="Regular"),1," ")</f>
        <v xml:space="preserve"> </v>
      </c>
      <c r="H471" s="184" t="str">
        <f>IF('Contatos - P.200'!M473="Sim",1," ")</f>
        <v xml:space="preserve"> </v>
      </c>
      <c r="I471" s="47">
        <f t="shared" si="14"/>
        <v>0</v>
      </c>
      <c r="J471" s="47">
        <f t="shared" si="15"/>
        <v>0</v>
      </c>
    </row>
    <row r="472" spans="4:10" x14ac:dyDescent="0.3">
      <c r="D472" s="2"/>
      <c r="E472" s="2"/>
      <c r="F472" s="184" t="str">
        <f>IF('Contatos - P.200'!I474="Sim",1," ")</f>
        <v xml:space="preserve"> </v>
      </c>
      <c r="G472" s="184" t="str">
        <f>IF(OR('Contatos - P.200'!K474="Ótimo",'Contatos - P.200'!K474="Regular"),1," ")</f>
        <v xml:space="preserve"> </v>
      </c>
      <c r="H472" s="184" t="str">
        <f>IF('Contatos - P.200'!M474="Sim",1," ")</f>
        <v xml:space="preserve"> </v>
      </c>
      <c r="I472" s="47">
        <f t="shared" si="14"/>
        <v>0</v>
      </c>
      <c r="J472" s="47">
        <f t="shared" si="15"/>
        <v>0</v>
      </c>
    </row>
    <row r="473" spans="4:10" x14ac:dyDescent="0.3">
      <c r="D473" s="2"/>
      <c r="E473" s="2"/>
      <c r="F473" s="184" t="str">
        <f>IF('Contatos - P.200'!I475="Sim",1," ")</f>
        <v xml:space="preserve"> </v>
      </c>
      <c r="G473" s="184" t="str">
        <f>IF(OR('Contatos - P.200'!K475="Ótimo",'Contatos - P.200'!K475="Regular"),1," ")</f>
        <v xml:space="preserve"> </v>
      </c>
      <c r="H473" s="184" t="str">
        <f>IF('Contatos - P.200'!M475="Sim",1," ")</f>
        <v xml:space="preserve"> </v>
      </c>
      <c r="I473" s="47">
        <f t="shared" si="14"/>
        <v>0</v>
      </c>
      <c r="J473" s="47">
        <f t="shared" si="15"/>
        <v>0</v>
      </c>
    </row>
    <row r="474" spans="4:10" x14ac:dyDescent="0.3">
      <c r="D474" s="2"/>
      <c r="E474" s="2"/>
      <c r="F474" s="184" t="str">
        <f>IF('Contatos - P.200'!I476="Sim",1," ")</f>
        <v xml:space="preserve"> </v>
      </c>
      <c r="G474" s="184" t="str">
        <f>IF(OR('Contatos - P.200'!K476="Ótimo",'Contatos - P.200'!K476="Regular"),1," ")</f>
        <v xml:space="preserve"> </v>
      </c>
      <c r="H474" s="184" t="str">
        <f>IF('Contatos - P.200'!M476="Sim",1," ")</f>
        <v xml:space="preserve"> </v>
      </c>
      <c r="I474" s="47">
        <f t="shared" si="14"/>
        <v>0</v>
      </c>
      <c r="J474" s="47">
        <f t="shared" si="15"/>
        <v>0</v>
      </c>
    </row>
    <row r="475" spans="4:10" x14ac:dyDescent="0.3">
      <c r="D475" s="2"/>
      <c r="E475" s="2"/>
      <c r="F475" s="184" t="str">
        <f>IF('Contatos - P.200'!I477="Sim",1," ")</f>
        <v xml:space="preserve"> </v>
      </c>
      <c r="G475" s="184" t="str">
        <f>IF(OR('Contatos - P.200'!K477="Ótimo",'Contatos - P.200'!K477="Regular"),1," ")</f>
        <v xml:space="preserve"> </v>
      </c>
      <c r="H475" s="184" t="str">
        <f>IF('Contatos - P.200'!M477="Sim",1," ")</f>
        <v xml:space="preserve"> </v>
      </c>
      <c r="I475" s="47">
        <f t="shared" si="14"/>
        <v>0</v>
      </c>
      <c r="J475" s="47">
        <f t="shared" si="15"/>
        <v>0</v>
      </c>
    </row>
    <row r="476" spans="4:10" x14ac:dyDescent="0.3">
      <c r="D476" s="2"/>
      <c r="E476" s="2"/>
      <c r="F476" s="184" t="str">
        <f>IF('Contatos - P.200'!I478="Sim",1," ")</f>
        <v xml:space="preserve"> </v>
      </c>
      <c r="G476" s="184" t="str">
        <f>IF(OR('Contatos - P.200'!K478="Ótimo",'Contatos - P.200'!K478="Regular"),1," ")</f>
        <v xml:space="preserve"> </v>
      </c>
      <c r="H476" s="184" t="str">
        <f>IF('Contatos - P.200'!M478="Sim",1," ")</f>
        <v xml:space="preserve"> </v>
      </c>
      <c r="I476" s="47">
        <f t="shared" si="14"/>
        <v>0</v>
      </c>
      <c r="J476" s="47">
        <f t="shared" si="15"/>
        <v>0</v>
      </c>
    </row>
    <row r="477" spans="4:10" x14ac:dyDescent="0.3">
      <c r="D477" s="2"/>
      <c r="E477" s="2"/>
      <c r="F477" s="184" t="str">
        <f>IF('Contatos - P.200'!I479="Sim",1," ")</f>
        <v xml:space="preserve"> </v>
      </c>
      <c r="G477" s="184" t="str">
        <f>IF(OR('Contatos - P.200'!K479="Ótimo",'Contatos - P.200'!K479="Regular"),1," ")</f>
        <v xml:space="preserve"> </v>
      </c>
      <c r="H477" s="184" t="str">
        <f>IF('Contatos - P.200'!M479="Sim",1," ")</f>
        <v xml:space="preserve"> </v>
      </c>
      <c r="I477" s="47">
        <f t="shared" si="14"/>
        <v>0</v>
      </c>
      <c r="J477" s="47">
        <f t="shared" si="15"/>
        <v>0</v>
      </c>
    </row>
    <row r="478" spans="4:10" x14ac:dyDescent="0.3">
      <c r="D478" s="2"/>
      <c r="E478" s="2"/>
      <c r="F478" s="184" t="str">
        <f>IF('Contatos - P.200'!I480="Sim",1," ")</f>
        <v xml:space="preserve"> </v>
      </c>
      <c r="G478" s="184" t="str">
        <f>IF(OR('Contatos - P.200'!K480="Ótimo",'Contatos - P.200'!K480="Regular"),1," ")</f>
        <v xml:space="preserve"> </v>
      </c>
      <c r="H478" s="184" t="str">
        <f>IF('Contatos - P.200'!M480="Sim",1," ")</f>
        <v xml:space="preserve"> </v>
      </c>
      <c r="I478" s="47">
        <f t="shared" si="14"/>
        <v>0</v>
      </c>
      <c r="J478" s="47">
        <f t="shared" si="15"/>
        <v>0</v>
      </c>
    </row>
    <row r="479" spans="4:10" x14ac:dyDescent="0.3">
      <c r="D479" s="2"/>
      <c r="E479" s="2"/>
      <c r="F479" s="184" t="str">
        <f>IF('Contatos - P.200'!I481="Sim",1," ")</f>
        <v xml:space="preserve"> </v>
      </c>
      <c r="G479" s="184" t="str">
        <f>IF(OR('Contatos - P.200'!K481="Ótimo",'Contatos - P.200'!K481="Regular"),1," ")</f>
        <v xml:space="preserve"> </v>
      </c>
      <c r="H479" s="184" t="str">
        <f>IF('Contatos - P.200'!M481="Sim",1," ")</f>
        <v xml:space="preserve"> </v>
      </c>
      <c r="I479" s="47">
        <f t="shared" si="14"/>
        <v>0</v>
      </c>
      <c r="J479" s="47">
        <f t="shared" si="15"/>
        <v>0</v>
      </c>
    </row>
    <row r="480" spans="4:10" x14ac:dyDescent="0.3">
      <c r="D480" s="2"/>
      <c r="E480" s="2"/>
      <c r="F480" s="184" t="str">
        <f>IF('Contatos - P.200'!I482="Sim",1," ")</f>
        <v xml:space="preserve"> </v>
      </c>
      <c r="G480" s="184" t="str">
        <f>IF(OR('Contatos - P.200'!K482="Ótimo",'Contatos - P.200'!K482="Regular"),1," ")</f>
        <v xml:space="preserve"> </v>
      </c>
      <c r="H480" s="184" t="str">
        <f>IF('Contatos - P.200'!M482="Sim",1," ")</f>
        <v xml:space="preserve"> </v>
      </c>
      <c r="I480" s="47">
        <f t="shared" si="14"/>
        <v>0</v>
      </c>
      <c r="J480" s="47">
        <f t="shared" si="15"/>
        <v>0</v>
      </c>
    </row>
    <row r="481" spans="4:10" x14ac:dyDescent="0.3">
      <c r="D481" s="2"/>
      <c r="E481" s="2"/>
      <c r="F481" s="184" t="str">
        <f>IF('Contatos - P.200'!I483="Sim",1," ")</f>
        <v xml:space="preserve"> </v>
      </c>
      <c r="G481" s="184" t="str">
        <f>IF(OR('Contatos - P.200'!K483="Ótimo",'Contatos - P.200'!K483="Regular"),1," ")</f>
        <v xml:space="preserve"> </v>
      </c>
      <c r="H481" s="184" t="str">
        <f>IF('Contatos - P.200'!M483="Sim",1," ")</f>
        <v xml:space="preserve"> </v>
      </c>
      <c r="I481" s="47">
        <f t="shared" si="14"/>
        <v>0</v>
      </c>
      <c r="J481" s="47">
        <f t="shared" si="15"/>
        <v>0</v>
      </c>
    </row>
    <row r="482" spans="4:10" x14ac:dyDescent="0.3">
      <c r="D482" s="2"/>
      <c r="E482" s="2"/>
      <c r="F482" s="184" t="str">
        <f>IF('Contatos - P.200'!I484="Sim",1," ")</f>
        <v xml:space="preserve"> </v>
      </c>
      <c r="G482" s="184" t="str">
        <f>IF(OR('Contatos - P.200'!K484="Ótimo",'Contatos - P.200'!K484="Regular"),1," ")</f>
        <v xml:space="preserve"> </v>
      </c>
      <c r="H482" s="184" t="str">
        <f>IF('Contatos - P.200'!M484="Sim",1," ")</f>
        <v xml:space="preserve"> </v>
      </c>
      <c r="I482" s="47">
        <f t="shared" si="14"/>
        <v>0</v>
      </c>
      <c r="J482" s="47">
        <f t="shared" si="15"/>
        <v>0</v>
      </c>
    </row>
    <row r="483" spans="4:10" x14ac:dyDescent="0.3">
      <c r="D483" s="2"/>
      <c r="E483" s="2"/>
      <c r="F483" s="184" t="str">
        <f>IF('Contatos - P.200'!I485="Sim",1," ")</f>
        <v xml:space="preserve"> </v>
      </c>
      <c r="G483" s="184" t="str">
        <f>IF(OR('Contatos - P.200'!K485="Ótimo",'Contatos - P.200'!K485="Regular"),1," ")</f>
        <v xml:space="preserve"> </v>
      </c>
      <c r="H483" s="184" t="str">
        <f>IF('Contatos - P.200'!M485="Sim",1," ")</f>
        <v xml:space="preserve"> </v>
      </c>
      <c r="I483" s="47">
        <f t="shared" si="14"/>
        <v>0</v>
      </c>
      <c r="J483" s="47">
        <f t="shared" si="15"/>
        <v>0</v>
      </c>
    </row>
    <row r="484" spans="4:10" x14ac:dyDescent="0.3">
      <c r="D484" s="2"/>
      <c r="E484" s="2"/>
      <c r="F484" s="184" t="str">
        <f>IF('Contatos - P.200'!I486="Sim",1," ")</f>
        <v xml:space="preserve"> </v>
      </c>
      <c r="G484" s="184" t="str">
        <f>IF(OR('Contatos - P.200'!K486="Ótimo",'Contatos - P.200'!K486="Regular"),1," ")</f>
        <v xml:space="preserve"> </v>
      </c>
      <c r="H484" s="184" t="str">
        <f>IF('Contatos - P.200'!M486="Sim",1," ")</f>
        <v xml:space="preserve"> </v>
      </c>
      <c r="I484" s="47">
        <f t="shared" si="14"/>
        <v>0</v>
      </c>
      <c r="J484" s="47">
        <f t="shared" si="15"/>
        <v>0</v>
      </c>
    </row>
    <row r="485" spans="4:10" x14ac:dyDescent="0.3">
      <c r="D485" s="2"/>
      <c r="E485" s="2"/>
      <c r="F485" s="184" t="str">
        <f>IF('Contatos - P.200'!I487="Sim",1," ")</f>
        <v xml:space="preserve"> </v>
      </c>
      <c r="G485" s="184" t="str">
        <f>IF(OR('Contatos - P.200'!K487="Ótimo",'Contatos - P.200'!K487="Regular"),1," ")</f>
        <v xml:space="preserve"> </v>
      </c>
      <c r="H485" s="184" t="str">
        <f>IF('Contatos - P.200'!M487="Sim",1," ")</f>
        <v xml:space="preserve"> </v>
      </c>
      <c r="I485" s="47">
        <f t="shared" si="14"/>
        <v>0</v>
      </c>
      <c r="J485" s="47">
        <f t="shared" si="15"/>
        <v>0</v>
      </c>
    </row>
    <row r="486" spans="4:10" x14ac:dyDescent="0.3">
      <c r="D486" s="2"/>
      <c r="E486" s="2"/>
      <c r="F486" s="184" t="str">
        <f>IF('Contatos - P.200'!I488="Sim",1," ")</f>
        <v xml:space="preserve"> </v>
      </c>
      <c r="G486" s="184" t="str">
        <f>IF(OR('Contatos - P.200'!K488="Ótimo",'Contatos - P.200'!K488="Regular"),1," ")</f>
        <v xml:space="preserve"> </v>
      </c>
      <c r="H486" s="184" t="str">
        <f>IF('Contatos - P.200'!M488="Sim",1," ")</f>
        <v xml:space="preserve"> </v>
      </c>
      <c r="I486" s="47">
        <f t="shared" si="14"/>
        <v>0</v>
      </c>
      <c r="J486" s="47">
        <f t="shared" si="15"/>
        <v>0</v>
      </c>
    </row>
    <row r="487" spans="4:10" x14ac:dyDescent="0.3">
      <c r="D487" s="2"/>
      <c r="E487" s="2"/>
      <c r="F487" s="184" t="str">
        <f>IF('Contatos - P.200'!I489="Sim",1," ")</f>
        <v xml:space="preserve"> </v>
      </c>
      <c r="G487" s="184" t="str">
        <f>IF(OR('Contatos - P.200'!K489="Ótimo",'Contatos - P.200'!K489="Regular"),1," ")</f>
        <v xml:space="preserve"> </v>
      </c>
      <c r="H487" s="184" t="str">
        <f>IF('Contatos - P.200'!M489="Sim",1," ")</f>
        <v xml:space="preserve"> </v>
      </c>
      <c r="I487" s="47">
        <f t="shared" si="14"/>
        <v>0</v>
      </c>
      <c r="J487" s="47">
        <f t="shared" si="15"/>
        <v>0</v>
      </c>
    </row>
    <row r="488" spans="4:10" x14ac:dyDescent="0.3">
      <c r="D488" s="2"/>
      <c r="E488" s="2"/>
      <c r="F488" s="184" t="str">
        <f>IF('Contatos - P.200'!I490="Sim",1," ")</f>
        <v xml:space="preserve"> </v>
      </c>
      <c r="G488" s="184" t="str">
        <f>IF(OR('Contatos - P.200'!K490="Ótimo",'Contatos - P.200'!K490="Regular"),1," ")</f>
        <v xml:space="preserve"> </v>
      </c>
      <c r="H488" s="184" t="str">
        <f>IF('Contatos - P.200'!M490="Sim",1," ")</f>
        <v xml:space="preserve"> </v>
      </c>
      <c r="I488" s="47">
        <f t="shared" si="14"/>
        <v>0</v>
      </c>
      <c r="J488" s="47">
        <f t="shared" si="15"/>
        <v>0</v>
      </c>
    </row>
    <row r="489" spans="4:10" x14ac:dyDescent="0.3">
      <c r="D489" s="2"/>
      <c r="E489" s="2"/>
      <c r="F489" s="184" t="str">
        <f>IF('Contatos - P.200'!I491="Sim",1," ")</f>
        <v xml:space="preserve"> </v>
      </c>
      <c r="G489" s="184" t="str">
        <f>IF(OR('Contatos - P.200'!K491="Ótimo",'Contatos - P.200'!K491="Regular"),1," ")</f>
        <v xml:space="preserve"> </v>
      </c>
      <c r="H489" s="184" t="str">
        <f>IF('Contatos - P.200'!M491="Sim",1," ")</f>
        <v xml:space="preserve"> </v>
      </c>
      <c r="I489" s="47">
        <f t="shared" si="14"/>
        <v>0</v>
      </c>
      <c r="J489" s="47">
        <f t="shared" si="15"/>
        <v>0</v>
      </c>
    </row>
    <row r="490" spans="4:10" x14ac:dyDescent="0.3">
      <c r="D490" s="2"/>
      <c r="E490" s="2"/>
      <c r="F490" s="184" t="str">
        <f>IF('Contatos - P.200'!I492="Sim",1," ")</f>
        <v xml:space="preserve"> </v>
      </c>
      <c r="G490" s="184" t="str">
        <f>IF(OR('Contatos - P.200'!K492="Ótimo",'Contatos - P.200'!K492="Regular"),1," ")</f>
        <v xml:space="preserve"> </v>
      </c>
      <c r="H490" s="184" t="str">
        <f>IF('Contatos - P.200'!M492="Sim",1," ")</f>
        <v xml:space="preserve"> </v>
      </c>
      <c r="I490" s="47">
        <f t="shared" si="14"/>
        <v>0</v>
      </c>
      <c r="J490" s="47">
        <f t="shared" si="15"/>
        <v>0</v>
      </c>
    </row>
    <row r="491" spans="4:10" x14ac:dyDescent="0.3">
      <c r="D491" s="2"/>
      <c r="E491" s="2"/>
      <c r="F491" s="184" t="str">
        <f>IF('Contatos - P.200'!I493="Sim",1," ")</f>
        <v xml:space="preserve"> </v>
      </c>
      <c r="G491" s="184" t="str">
        <f>IF(OR('Contatos - P.200'!K493="Ótimo",'Contatos - P.200'!K493="Regular"),1," ")</f>
        <v xml:space="preserve"> </v>
      </c>
      <c r="H491" s="184" t="str">
        <f>IF('Contatos - P.200'!M493="Sim",1," ")</f>
        <v xml:space="preserve"> </v>
      </c>
      <c r="I491" s="47">
        <f t="shared" si="14"/>
        <v>0</v>
      </c>
      <c r="J491" s="47">
        <f t="shared" si="15"/>
        <v>0</v>
      </c>
    </row>
    <row r="492" spans="4:10" x14ac:dyDescent="0.3">
      <c r="D492" s="2"/>
      <c r="E492" s="2"/>
      <c r="F492" s="184" t="str">
        <f>IF('Contatos - P.200'!I494="Sim",1," ")</f>
        <v xml:space="preserve"> </v>
      </c>
      <c r="G492" s="184" t="str">
        <f>IF(OR('Contatos - P.200'!K494="Ótimo",'Contatos - P.200'!K494="Regular"),1," ")</f>
        <v xml:space="preserve"> </v>
      </c>
      <c r="H492" s="184" t="str">
        <f>IF('Contatos - P.200'!M494="Sim",1," ")</f>
        <v xml:space="preserve"> </v>
      </c>
      <c r="I492" s="47">
        <f t="shared" si="14"/>
        <v>0</v>
      </c>
      <c r="J492" s="47">
        <f t="shared" si="15"/>
        <v>0</v>
      </c>
    </row>
    <row r="493" spans="4:10" x14ac:dyDescent="0.3">
      <c r="D493" s="2"/>
      <c r="E493" s="2"/>
      <c r="F493" s="184" t="str">
        <f>IF('Contatos - P.200'!I495="Sim",1," ")</f>
        <v xml:space="preserve"> </v>
      </c>
      <c r="G493" s="184" t="str">
        <f>IF(OR('Contatos - P.200'!K495="Ótimo",'Contatos - P.200'!K495="Regular"),1," ")</f>
        <v xml:space="preserve"> </v>
      </c>
      <c r="H493" s="184" t="str">
        <f>IF('Contatos - P.200'!M495="Sim",1," ")</f>
        <v xml:space="preserve"> </v>
      </c>
      <c r="I493" s="47">
        <f t="shared" si="14"/>
        <v>0</v>
      </c>
      <c r="J493" s="47">
        <f t="shared" si="15"/>
        <v>0</v>
      </c>
    </row>
    <row r="494" spans="4:10" x14ac:dyDescent="0.3">
      <c r="D494" s="2"/>
      <c r="E494" s="2"/>
      <c r="F494" s="184" t="str">
        <f>IF('Contatos - P.200'!I496="Sim",1," ")</f>
        <v xml:space="preserve"> </v>
      </c>
      <c r="G494" s="184" t="str">
        <f>IF(OR('Contatos - P.200'!K496="Ótimo",'Contatos - P.200'!K496="Regular"),1," ")</f>
        <v xml:space="preserve"> </v>
      </c>
      <c r="H494" s="184" t="str">
        <f>IF('Contatos - P.200'!M496="Sim",1," ")</f>
        <v xml:space="preserve"> </v>
      </c>
      <c r="I494" s="47">
        <f t="shared" si="14"/>
        <v>0</v>
      </c>
      <c r="J494" s="47">
        <f t="shared" si="15"/>
        <v>0</v>
      </c>
    </row>
    <row r="495" spans="4:10" x14ac:dyDescent="0.3">
      <c r="D495" s="2"/>
      <c r="E495" s="2"/>
      <c r="F495" s="184" t="str">
        <f>IF('Contatos - P.200'!I497="Sim",1," ")</f>
        <v xml:space="preserve"> </v>
      </c>
      <c r="G495" s="184" t="str">
        <f>IF(OR('Contatos - P.200'!K497="Ótimo",'Contatos - P.200'!K497="Regular"),1," ")</f>
        <v xml:space="preserve"> </v>
      </c>
      <c r="H495" s="184" t="str">
        <f>IF('Contatos - P.200'!M497="Sim",1," ")</f>
        <v xml:space="preserve"> </v>
      </c>
      <c r="I495" s="47">
        <f t="shared" si="14"/>
        <v>0</v>
      </c>
      <c r="J495" s="47">
        <f t="shared" si="15"/>
        <v>0</v>
      </c>
    </row>
    <row r="496" spans="4:10" x14ac:dyDescent="0.3">
      <c r="D496" s="2"/>
      <c r="E496" s="2"/>
      <c r="F496" s="184" t="str">
        <f>IF('Contatos - P.200'!I498="Sim",1," ")</f>
        <v xml:space="preserve"> </v>
      </c>
      <c r="G496" s="184" t="str">
        <f>IF(OR('Contatos - P.200'!K498="Ótimo",'Contatos - P.200'!K498="Regular"),1," ")</f>
        <v xml:space="preserve"> </v>
      </c>
      <c r="H496" s="184" t="str">
        <f>IF('Contatos - P.200'!M498="Sim",1," ")</f>
        <v xml:space="preserve"> </v>
      </c>
      <c r="I496" s="47">
        <f t="shared" si="14"/>
        <v>0</v>
      </c>
      <c r="J496" s="47">
        <f t="shared" si="15"/>
        <v>0</v>
      </c>
    </row>
    <row r="497" spans="4:10" x14ac:dyDescent="0.3">
      <c r="D497" s="2"/>
      <c r="E497" s="2"/>
      <c r="F497" s="184" t="str">
        <f>IF('Contatos - P.200'!I499="Sim",1," ")</f>
        <v xml:space="preserve"> </v>
      </c>
      <c r="G497" s="184" t="str">
        <f>IF(OR('Contatos - P.200'!K499="Ótimo",'Contatos - P.200'!K499="Regular"),1," ")</f>
        <v xml:space="preserve"> </v>
      </c>
      <c r="H497" s="184" t="str">
        <f>IF('Contatos - P.200'!M499="Sim",1," ")</f>
        <v xml:space="preserve"> </v>
      </c>
      <c r="I497" s="47">
        <f t="shared" si="14"/>
        <v>0</v>
      </c>
      <c r="J497" s="47">
        <f t="shared" si="15"/>
        <v>0</v>
      </c>
    </row>
    <row r="498" spans="4:10" x14ac:dyDescent="0.3">
      <c r="D498" s="2"/>
      <c r="E498" s="2"/>
      <c r="F498" s="184" t="str">
        <f>IF('Contatos - P.200'!I500="Sim",1," ")</f>
        <v xml:space="preserve"> </v>
      </c>
      <c r="G498" s="184" t="str">
        <f>IF(OR('Contatos - P.200'!K500="Ótimo",'Contatos - P.200'!K500="Regular"),1," ")</f>
        <v xml:space="preserve"> </v>
      </c>
      <c r="H498" s="184" t="str">
        <f>IF('Contatos - P.200'!M500="Sim",1," ")</f>
        <v xml:space="preserve"> </v>
      </c>
      <c r="I498" s="47">
        <f t="shared" si="14"/>
        <v>0</v>
      </c>
      <c r="J498" s="47">
        <f t="shared" si="15"/>
        <v>0</v>
      </c>
    </row>
    <row r="499" spans="4:10" x14ac:dyDescent="0.3">
      <c r="D499" s="2"/>
      <c r="E499" s="2"/>
      <c r="F499" s="184" t="str">
        <f>IF('Contatos - P.200'!I501="Sim",1," ")</f>
        <v xml:space="preserve"> </v>
      </c>
      <c r="G499" s="184" t="str">
        <f>IF(OR('Contatos - P.200'!K501="Ótimo",'Contatos - P.200'!K501="Regular"),1," ")</f>
        <v xml:space="preserve"> </v>
      </c>
      <c r="H499" s="184" t="str">
        <f>IF('Contatos - P.200'!M501="Sim",1," ")</f>
        <v xml:space="preserve"> </v>
      </c>
      <c r="I499" s="47">
        <f t="shared" si="14"/>
        <v>0</v>
      </c>
      <c r="J499" s="47">
        <f t="shared" si="15"/>
        <v>0</v>
      </c>
    </row>
    <row r="500" spans="4:10" x14ac:dyDescent="0.3">
      <c r="D500" s="2"/>
      <c r="E500" s="2"/>
      <c r="F500" s="184" t="str">
        <f>IF('Contatos - P.200'!I502="Sim",1," ")</f>
        <v xml:space="preserve"> </v>
      </c>
      <c r="G500" s="184" t="str">
        <f>IF(OR('Contatos - P.200'!K502="Ótimo",'Contatos - P.200'!K502="Regular"),1," ")</f>
        <v xml:space="preserve"> </v>
      </c>
      <c r="H500" s="184" t="str">
        <f>IF('Contatos - P.200'!M502="Sim",1," ")</f>
        <v xml:space="preserve"> </v>
      </c>
      <c r="I500" s="47">
        <f t="shared" si="14"/>
        <v>0</v>
      </c>
      <c r="J500" s="47">
        <f t="shared" si="15"/>
        <v>0</v>
      </c>
    </row>
    <row r="501" spans="4:10" x14ac:dyDescent="0.3">
      <c r="D501" s="2"/>
      <c r="E501" s="2"/>
      <c r="F501" s="184" t="str">
        <f>IF('Contatos - P.200'!I503="Sim",1," ")</f>
        <v xml:space="preserve"> </v>
      </c>
      <c r="G501" s="184" t="str">
        <f>IF(OR('Contatos - P.200'!K503="Ótimo",'Contatos - P.200'!K503="Regular"),1," ")</f>
        <v xml:space="preserve"> </v>
      </c>
      <c r="H501" s="184" t="str">
        <f>IF('Contatos - P.200'!M503="Sim",1," ")</f>
        <v xml:space="preserve"> </v>
      </c>
      <c r="I501" s="47">
        <f t="shared" si="14"/>
        <v>0</v>
      </c>
      <c r="J501" s="47">
        <f t="shared" si="15"/>
        <v>0</v>
      </c>
    </row>
    <row r="502" spans="4:10" x14ac:dyDescent="0.3">
      <c r="D502" s="2"/>
      <c r="E502" s="2"/>
      <c r="F502" s="184" t="str">
        <f>IF('Contatos - P.200'!I504="Sim",1," ")</f>
        <v xml:space="preserve"> </v>
      </c>
      <c r="G502" s="184" t="str">
        <f>IF(OR('Contatos - P.200'!K504="Ótimo",'Contatos - P.200'!K504="Regular"),1," ")</f>
        <v xml:space="preserve"> </v>
      </c>
      <c r="H502" s="184" t="str">
        <f>IF('Contatos - P.200'!M504="Sim",1," ")</f>
        <v xml:space="preserve"> </v>
      </c>
      <c r="I502" s="47">
        <f t="shared" si="14"/>
        <v>0</v>
      </c>
      <c r="J502" s="47">
        <f t="shared" si="15"/>
        <v>0</v>
      </c>
    </row>
    <row r="503" spans="4:10" x14ac:dyDescent="0.3">
      <c r="D503" s="2"/>
      <c r="E503" s="2"/>
      <c r="F503" s="184" t="str">
        <f>IF('Contatos - P.200'!I505="Sim",1," ")</f>
        <v xml:space="preserve"> </v>
      </c>
      <c r="G503" s="184" t="str">
        <f>IF(OR('Contatos - P.200'!K505="Ótimo",'Contatos - P.200'!K505="Regular"),1," ")</f>
        <v xml:space="preserve"> </v>
      </c>
      <c r="H503" s="184" t="str">
        <f>IF('Contatos - P.200'!M505="Sim",1," ")</f>
        <v xml:space="preserve"> </v>
      </c>
      <c r="I503" s="47">
        <f t="shared" si="14"/>
        <v>0</v>
      </c>
      <c r="J503" s="47">
        <f t="shared" si="15"/>
        <v>0</v>
      </c>
    </row>
    <row r="504" spans="4:10" x14ac:dyDescent="0.3">
      <c r="D504" s="2"/>
      <c r="E504" s="2"/>
      <c r="F504" s="184" t="str">
        <f>IF('Contatos - P.200'!I506="Sim",1," ")</f>
        <v xml:space="preserve"> </v>
      </c>
      <c r="G504" s="184" t="str">
        <f>IF(OR('Contatos - P.200'!K506="Ótimo",'Contatos - P.200'!K506="Regular"),1," ")</f>
        <v xml:space="preserve"> </v>
      </c>
      <c r="H504" s="184" t="str">
        <f>IF('Contatos - P.200'!M506="Sim",1," ")</f>
        <v xml:space="preserve"> </v>
      </c>
      <c r="I504" s="47">
        <f t="shared" si="14"/>
        <v>0</v>
      </c>
      <c r="J504" s="47">
        <f t="shared" si="15"/>
        <v>0</v>
      </c>
    </row>
    <row r="505" spans="4:10" x14ac:dyDescent="0.3">
      <c r="D505" s="2"/>
      <c r="E505" s="2"/>
      <c r="F505" s="184" t="str">
        <f>IF('Contatos - P.200'!I507="Sim",1," ")</f>
        <v xml:space="preserve"> </v>
      </c>
      <c r="G505" s="184" t="str">
        <f>IF(OR('Contatos - P.200'!K507="Ótimo",'Contatos - P.200'!K507="Regular"),1," ")</f>
        <v xml:space="preserve"> </v>
      </c>
      <c r="H505" s="184" t="str">
        <f>IF('Contatos - P.200'!M507="Sim",1," ")</f>
        <v xml:space="preserve"> </v>
      </c>
      <c r="I505" s="47">
        <f t="shared" si="14"/>
        <v>0</v>
      </c>
      <c r="J505" s="47">
        <f t="shared" si="15"/>
        <v>0</v>
      </c>
    </row>
    <row r="506" spans="4:10" x14ac:dyDescent="0.3">
      <c r="D506" s="2"/>
      <c r="E506" s="2"/>
      <c r="F506" s="184" t="str">
        <f>IF('Contatos - P.200'!I508="Sim",1," ")</f>
        <v xml:space="preserve"> </v>
      </c>
      <c r="G506" s="184" t="str">
        <f>IF(OR('Contatos - P.200'!K508="Ótimo",'Contatos - P.200'!K508="Regular"),1," ")</f>
        <v xml:space="preserve"> </v>
      </c>
      <c r="H506" s="184" t="str">
        <f>IF('Contatos - P.200'!M508="Sim",1," ")</f>
        <v xml:space="preserve"> </v>
      </c>
      <c r="I506" s="47">
        <f t="shared" si="14"/>
        <v>0</v>
      </c>
      <c r="J506" s="47">
        <f t="shared" si="15"/>
        <v>0</v>
      </c>
    </row>
    <row r="507" spans="4:10" x14ac:dyDescent="0.3">
      <c r="D507" s="2"/>
      <c r="E507" s="2"/>
      <c r="F507" s="184" t="str">
        <f>IF('Contatos - P.200'!I509="Sim",1," ")</f>
        <v xml:space="preserve"> </v>
      </c>
      <c r="G507" s="184" t="str">
        <f>IF(OR('Contatos - P.200'!K509="Ótimo",'Contatos - P.200'!K509="Regular"),1," ")</f>
        <v xml:space="preserve"> </v>
      </c>
      <c r="H507" s="184" t="str">
        <f>IF('Contatos - P.200'!M509="Sim",1," ")</f>
        <v xml:space="preserve"> </v>
      </c>
      <c r="I507" s="47">
        <f t="shared" si="14"/>
        <v>0</v>
      </c>
      <c r="J507" s="47">
        <f t="shared" si="15"/>
        <v>0</v>
      </c>
    </row>
    <row r="508" spans="4:10" x14ac:dyDescent="0.3">
      <c r="D508" s="2"/>
      <c r="E508" s="2"/>
      <c r="F508" s="184" t="str">
        <f>IF('Contatos - P.200'!I510="Sim",1," ")</f>
        <v xml:space="preserve"> </v>
      </c>
      <c r="G508" s="184" t="str">
        <f>IF(OR('Contatos - P.200'!K510="Ótimo",'Contatos - P.200'!K510="Regular"),1," ")</f>
        <v xml:space="preserve"> </v>
      </c>
      <c r="H508" s="184" t="str">
        <f>IF('Contatos - P.200'!M510="Sim",1," ")</f>
        <v xml:space="preserve"> </v>
      </c>
      <c r="I508" s="47">
        <f t="shared" si="14"/>
        <v>0</v>
      </c>
      <c r="J508" s="47">
        <f t="shared" si="15"/>
        <v>0</v>
      </c>
    </row>
    <row r="509" spans="4:10" x14ac:dyDescent="0.3">
      <c r="D509" s="2"/>
      <c r="E509" s="2"/>
      <c r="F509" s="184" t="str">
        <f>IF('Contatos - P.200'!I511="Sim",1," ")</f>
        <v xml:space="preserve"> </v>
      </c>
      <c r="G509" s="184" t="str">
        <f>IF(OR('Contatos - P.200'!K511="Ótimo",'Contatos - P.200'!K511="Regular"),1," ")</f>
        <v xml:space="preserve"> </v>
      </c>
      <c r="H509" s="184" t="str">
        <f>IF('Contatos - P.200'!M511="Sim",1," ")</f>
        <v xml:space="preserve"> </v>
      </c>
      <c r="I509" s="47">
        <f t="shared" si="14"/>
        <v>0</v>
      </c>
      <c r="J509" s="47">
        <f t="shared" si="15"/>
        <v>0</v>
      </c>
    </row>
    <row r="510" spans="4:10" x14ac:dyDescent="0.3">
      <c r="D510" s="2"/>
      <c r="E510" s="2"/>
      <c r="F510" s="184" t="str">
        <f>IF('Contatos - P.200'!I512="Sim",1," ")</f>
        <v xml:space="preserve"> </v>
      </c>
      <c r="G510" s="184" t="str">
        <f>IF(OR('Contatos - P.200'!K512="Ótimo",'Contatos - P.200'!K512="Regular"),1," ")</f>
        <v xml:space="preserve"> </v>
      </c>
      <c r="H510" s="184" t="str">
        <f>IF('Contatos - P.200'!M512="Sim",1," ")</f>
        <v xml:space="preserve"> </v>
      </c>
      <c r="I510" s="47">
        <f t="shared" si="14"/>
        <v>0</v>
      </c>
      <c r="J510" s="47">
        <f t="shared" si="15"/>
        <v>0</v>
      </c>
    </row>
    <row r="511" spans="4:10" x14ac:dyDescent="0.3">
      <c r="D511" s="2"/>
      <c r="E511" s="2"/>
      <c r="F511" s="184" t="str">
        <f>IF('Contatos - P.200'!I513="Sim",1," ")</f>
        <v xml:space="preserve"> </v>
      </c>
      <c r="G511" s="184" t="str">
        <f>IF(OR('Contatos - P.200'!K513="Ótimo",'Contatos - P.200'!K513="Regular"),1," ")</f>
        <v xml:space="preserve"> </v>
      </c>
      <c r="H511" s="184" t="str">
        <f>IF('Contatos - P.200'!M513="Sim",1," ")</f>
        <v xml:space="preserve"> </v>
      </c>
      <c r="I511" s="47">
        <f t="shared" si="14"/>
        <v>0</v>
      </c>
      <c r="J511" s="47">
        <f t="shared" si="15"/>
        <v>0</v>
      </c>
    </row>
    <row r="512" spans="4:10" x14ac:dyDescent="0.3">
      <c r="D512" s="2"/>
      <c r="E512" s="2"/>
      <c r="F512" s="184" t="str">
        <f>IF('Contatos - P.200'!I514="Sim",1," ")</f>
        <v xml:space="preserve"> </v>
      </c>
      <c r="G512" s="184" t="str">
        <f>IF(OR('Contatos - P.200'!K514="Ótimo",'Contatos - P.200'!K514="Regular"),1," ")</f>
        <v xml:space="preserve"> </v>
      </c>
      <c r="H512" s="184" t="str">
        <f>IF('Contatos - P.200'!M514="Sim",1," ")</f>
        <v xml:space="preserve"> </v>
      </c>
      <c r="I512" s="47">
        <f t="shared" si="14"/>
        <v>0</v>
      </c>
      <c r="J512" s="47">
        <f t="shared" si="15"/>
        <v>0</v>
      </c>
    </row>
    <row r="513" spans="4:10" x14ac:dyDescent="0.3">
      <c r="D513" s="2"/>
      <c r="E513" s="2"/>
      <c r="F513" s="184" t="str">
        <f>IF('Contatos - P.200'!I515="Sim",1," ")</f>
        <v xml:space="preserve"> </v>
      </c>
      <c r="G513" s="184" t="str">
        <f>IF(OR('Contatos - P.200'!K515="Ótimo",'Contatos - P.200'!K515="Regular"),1," ")</f>
        <v xml:space="preserve"> </v>
      </c>
      <c r="H513" s="184" t="str">
        <f>IF('Contatos - P.200'!M515="Sim",1," ")</f>
        <v xml:space="preserve"> </v>
      </c>
      <c r="I513" s="47">
        <f t="shared" si="14"/>
        <v>0</v>
      </c>
      <c r="J513" s="47">
        <f t="shared" si="15"/>
        <v>0</v>
      </c>
    </row>
    <row r="514" spans="4:10" x14ac:dyDescent="0.3">
      <c r="D514" s="2"/>
      <c r="E514" s="2"/>
      <c r="F514" s="184" t="str">
        <f>IF('Contatos - P.200'!I516="Sim",1," ")</f>
        <v xml:space="preserve"> </v>
      </c>
      <c r="G514" s="184" t="str">
        <f>IF(OR('Contatos - P.200'!K516="Ótimo",'Contatos - P.200'!K516="Regular"),1," ")</f>
        <v xml:space="preserve"> </v>
      </c>
      <c r="H514" s="184" t="str">
        <f>IF('Contatos - P.200'!M516="Sim",1," ")</f>
        <v xml:space="preserve"> </v>
      </c>
      <c r="I514" s="47">
        <f t="shared" si="14"/>
        <v>0</v>
      </c>
      <c r="J514" s="47">
        <f t="shared" si="15"/>
        <v>0</v>
      </c>
    </row>
    <row r="515" spans="4:10" x14ac:dyDescent="0.3">
      <c r="D515" s="2"/>
      <c r="E515" s="2"/>
      <c r="F515" s="184" t="str">
        <f>IF('Contatos - P.200'!I517="Sim",1," ")</f>
        <v xml:space="preserve"> </v>
      </c>
      <c r="G515" s="184" t="str">
        <f>IF(OR('Contatos - P.200'!K517="Ótimo",'Contatos - P.200'!K517="Regular"),1," ")</f>
        <v xml:space="preserve"> </v>
      </c>
      <c r="H515" s="184" t="str">
        <f>IF('Contatos - P.200'!M517="Sim",1," ")</f>
        <v xml:space="preserve"> </v>
      </c>
      <c r="I515" s="47">
        <f t="shared" si="14"/>
        <v>0</v>
      </c>
      <c r="J515" s="47">
        <f t="shared" si="15"/>
        <v>0</v>
      </c>
    </row>
    <row r="516" spans="4:10" x14ac:dyDescent="0.3">
      <c r="D516" s="2"/>
      <c r="E516" s="2"/>
      <c r="F516" s="184" t="str">
        <f>IF('Contatos - P.200'!I518="Sim",1," ")</f>
        <v xml:space="preserve"> </v>
      </c>
      <c r="G516" s="184" t="str">
        <f>IF(OR('Contatos - P.200'!K518="Ótimo",'Contatos - P.200'!K518="Regular"),1," ")</f>
        <v xml:space="preserve"> </v>
      </c>
      <c r="H516" s="184" t="str">
        <f>IF('Contatos - P.200'!M518="Sim",1," ")</f>
        <v xml:space="preserve"> </v>
      </c>
      <c r="I516" s="47">
        <f t="shared" si="14"/>
        <v>0</v>
      </c>
      <c r="J516" s="47">
        <f t="shared" si="15"/>
        <v>0</v>
      </c>
    </row>
    <row r="517" spans="4:10" x14ac:dyDescent="0.3">
      <c r="D517" s="2"/>
      <c r="E517" s="2"/>
      <c r="F517" s="184" t="str">
        <f>IF('Contatos - P.200'!I519="Sim",1," ")</f>
        <v xml:space="preserve"> </v>
      </c>
      <c r="G517" s="184" t="str">
        <f>IF(OR('Contatos - P.200'!K519="Ótimo",'Contatos - P.200'!K519="Regular"),1," ")</f>
        <v xml:space="preserve"> </v>
      </c>
      <c r="H517" s="184" t="str">
        <f>IF('Contatos - P.200'!M519="Sim",1," ")</f>
        <v xml:space="preserve"> </v>
      </c>
      <c r="I517" s="47">
        <f t="shared" ref="I517:I580" si="16">SUM(F517:H517)</f>
        <v>0</v>
      </c>
      <c r="J517" s="47">
        <f t="shared" si="15"/>
        <v>0</v>
      </c>
    </row>
    <row r="518" spans="4:10" x14ac:dyDescent="0.3">
      <c r="D518" s="2"/>
      <c r="E518" s="2"/>
      <c r="F518" s="184" t="str">
        <f>IF('Contatos - P.200'!I520="Sim",1," ")</f>
        <v xml:space="preserve"> </v>
      </c>
      <c r="G518" s="184" t="str">
        <f>IF(OR('Contatos - P.200'!K520="Ótimo",'Contatos - P.200'!K520="Regular"),1," ")</f>
        <v xml:space="preserve"> </v>
      </c>
      <c r="H518" s="184" t="str">
        <f>IF('Contatos - P.200'!M520="Sim",1," ")</f>
        <v xml:space="preserve"> </v>
      </c>
      <c r="I518" s="47">
        <f t="shared" si="16"/>
        <v>0</v>
      </c>
      <c r="J518" s="47">
        <f t="shared" ref="J518:J581" si="17">SUM(F518:G518)</f>
        <v>0</v>
      </c>
    </row>
    <row r="519" spans="4:10" x14ac:dyDescent="0.3">
      <c r="D519" s="2"/>
      <c r="E519" s="2"/>
      <c r="F519" s="184" t="str">
        <f>IF('Contatos - P.200'!I521="Sim",1," ")</f>
        <v xml:space="preserve"> </v>
      </c>
      <c r="G519" s="184" t="str">
        <f>IF(OR('Contatos - P.200'!K521="Ótimo",'Contatos - P.200'!K521="Regular"),1," ")</f>
        <v xml:space="preserve"> </v>
      </c>
      <c r="H519" s="184" t="str">
        <f>IF('Contatos - P.200'!M521="Sim",1," ")</f>
        <v xml:space="preserve"> </v>
      </c>
      <c r="I519" s="47">
        <f t="shared" si="16"/>
        <v>0</v>
      </c>
      <c r="J519" s="47">
        <f t="shared" si="17"/>
        <v>0</v>
      </c>
    </row>
    <row r="520" spans="4:10" x14ac:dyDescent="0.3">
      <c r="D520" s="2"/>
      <c r="E520" s="2"/>
      <c r="F520" s="184" t="str">
        <f>IF('Contatos - P.200'!I522="Sim",1," ")</f>
        <v xml:space="preserve"> </v>
      </c>
      <c r="G520" s="184" t="str">
        <f>IF(OR('Contatos - P.200'!K522="Ótimo",'Contatos - P.200'!K522="Regular"),1," ")</f>
        <v xml:space="preserve"> </v>
      </c>
      <c r="H520" s="184" t="str">
        <f>IF('Contatos - P.200'!M522="Sim",1," ")</f>
        <v xml:space="preserve"> </v>
      </c>
      <c r="I520" s="47">
        <f t="shared" si="16"/>
        <v>0</v>
      </c>
      <c r="J520" s="47">
        <f t="shared" si="17"/>
        <v>0</v>
      </c>
    </row>
    <row r="521" spans="4:10" x14ac:dyDescent="0.3">
      <c r="D521" s="2"/>
      <c r="E521" s="2"/>
      <c r="F521" s="184" t="str">
        <f>IF('Contatos - P.200'!I523="Sim",1," ")</f>
        <v xml:space="preserve"> </v>
      </c>
      <c r="G521" s="184" t="str">
        <f>IF(OR('Contatos - P.200'!K523="Ótimo",'Contatos - P.200'!K523="Regular"),1," ")</f>
        <v xml:space="preserve"> </v>
      </c>
      <c r="H521" s="184" t="str">
        <f>IF('Contatos - P.200'!M523="Sim",1," ")</f>
        <v xml:space="preserve"> </v>
      </c>
      <c r="I521" s="47">
        <f t="shared" si="16"/>
        <v>0</v>
      </c>
      <c r="J521" s="47">
        <f t="shared" si="17"/>
        <v>0</v>
      </c>
    </row>
    <row r="522" spans="4:10" x14ac:dyDescent="0.3">
      <c r="D522" s="2"/>
      <c r="E522" s="2"/>
      <c r="F522" s="184" t="str">
        <f>IF('Contatos - P.200'!I524="Sim",1," ")</f>
        <v xml:space="preserve"> </v>
      </c>
      <c r="G522" s="184" t="str">
        <f>IF(OR('Contatos - P.200'!K524="Ótimo",'Contatos - P.200'!K524="Regular"),1," ")</f>
        <v xml:space="preserve"> </v>
      </c>
      <c r="H522" s="184" t="str">
        <f>IF('Contatos - P.200'!M524="Sim",1," ")</f>
        <v xml:space="preserve"> </v>
      </c>
      <c r="I522" s="47">
        <f t="shared" si="16"/>
        <v>0</v>
      </c>
      <c r="J522" s="47">
        <f t="shared" si="17"/>
        <v>0</v>
      </c>
    </row>
    <row r="523" spans="4:10" x14ac:dyDescent="0.3">
      <c r="D523" s="2"/>
      <c r="E523" s="2"/>
      <c r="F523" s="184" t="str">
        <f>IF('Contatos - P.200'!I525="Sim",1," ")</f>
        <v xml:space="preserve"> </v>
      </c>
      <c r="G523" s="184" t="str">
        <f>IF(OR('Contatos - P.200'!K525="Ótimo",'Contatos - P.200'!K525="Regular"),1," ")</f>
        <v xml:space="preserve"> </v>
      </c>
      <c r="H523" s="184" t="str">
        <f>IF('Contatos - P.200'!M525="Sim",1," ")</f>
        <v xml:space="preserve"> </v>
      </c>
      <c r="I523" s="47">
        <f t="shared" si="16"/>
        <v>0</v>
      </c>
      <c r="J523" s="47">
        <f t="shared" si="17"/>
        <v>0</v>
      </c>
    </row>
    <row r="524" spans="4:10" x14ac:dyDescent="0.3">
      <c r="D524" s="2"/>
      <c r="E524" s="2"/>
      <c r="F524" s="184" t="str">
        <f>IF('Contatos - P.200'!I526="Sim",1," ")</f>
        <v xml:space="preserve"> </v>
      </c>
      <c r="G524" s="184" t="str">
        <f>IF(OR('Contatos - P.200'!K526="Ótimo",'Contatos - P.200'!K526="Regular"),1," ")</f>
        <v xml:space="preserve"> </v>
      </c>
      <c r="H524" s="184" t="str">
        <f>IF('Contatos - P.200'!M526="Sim",1," ")</f>
        <v xml:space="preserve"> </v>
      </c>
      <c r="I524" s="47">
        <f t="shared" si="16"/>
        <v>0</v>
      </c>
      <c r="J524" s="47">
        <f t="shared" si="17"/>
        <v>0</v>
      </c>
    </row>
    <row r="525" spans="4:10" x14ac:dyDescent="0.3">
      <c r="D525" s="2"/>
      <c r="E525" s="2"/>
      <c r="F525" s="184" t="str">
        <f>IF('Contatos - P.200'!I527="Sim",1," ")</f>
        <v xml:space="preserve"> </v>
      </c>
      <c r="G525" s="184" t="str">
        <f>IF(OR('Contatos - P.200'!K527="Ótimo",'Contatos - P.200'!K527="Regular"),1," ")</f>
        <v xml:space="preserve"> </v>
      </c>
      <c r="H525" s="184" t="str">
        <f>IF('Contatos - P.200'!M527="Sim",1," ")</f>
        <v xml:space="preserve"> </v>
      </c>
      <c r="I525" s="47">
        <f t="shared" si="16"/>
        <v>0</v>
      </c>
      <c r="J525" s="47">
        <f t="shared" si="17"/>
        <v>0</v>
      </c>
    </row>
    <row r="526" spans="4:10" x14ac:dyDescent="0.3">
      <c r="D526" s="2"/>
      <c r="E526" s="2"/>
      <c r="F526" s="184" t="str">
        <f>IF('Contatos - P.200'!I528="Sim",1," ")</f>
        <v xml:space="preserve"> </v>
      </c>
      <c r="G526" s="184" t="str">
        <f>IF(OR('Contatos - P.200'!K528="Ótimo",'Contatos - P.200'!K528="Regular"),1," ")</f>
        <v xml:space="preserve"> </v>
      </c>
      <c r="H526" s="184" t="str">
        <f>IF('Contatos - P.200'!M528="Sim",1," ")</f>
        <v xml:space="preserve"> </v>
      </c>
      <c r="I526" s="47">
        <f t="shared" si="16"/>
        <v>0</v>
      </c>
      <c r="J526" s="47">
        <f t="shared" si="17"/>
        <v>0</v>
      </c>
    </row>
    <row r="527" spans="4:10" x14ac:dyDescent="0.3">
      <c r="D527" s="2"/>
      <c r="E527" s="2"/>
      <c r="F527" s="184" t="str">
        <f>IF('Contatos - P.200'!I529="Sim",1," ")</f>
        <v xml:space="preserve"> </v>
      </c>
      <c r="G527" s="184" t="str">
        <f>IF(OR('Contatos - P.200'!K529="Ótimo",'Contatos - P.200'!K529="Regular"),1," ")</f>
        <v xml:space="preserve"> </v>
      </c>
      <c r="H527" s="184" t="str">
        <f>IF('Contatos - P.200'!M529="Sim",1," ")</f>
        <v xml:space="preserve"> </v>
      </c>
      <c r="I527" s="47">
        <f t="shared" si="16"/>
        <v>0</v>
      </c>
      <c r="J527" s="47">
        <f t="shared" si="17"/>
        <v>0</v>
      </c>
    </row>
    <row r="528" spans="4:10" x14ac:dyDescent="0.3">
      <c r="D528" s="2"/>
      <c r="E528" s="2"/>
      <c r="F528" s="184" t="str">
        <f>IF('Contatos - P.200'!I530="Sim",1," ")</f>
        <v xml:space="preserve"> </v>
      </c>
      <c r="G528" s="184" t="str">
        <f>IF(OR('Contatos - P.200'!K530="Ótimo",'Contatos - P.200'!K530="Regular"),1," ")</f>
        <v xml:space="preserve"> </v>
      </c>
      <c r="H528" s="184" t="str">
        <f>IF('Contatos - P.200'!M530="Sim",1," ")</f>
        <v xml:space="preserve"> </v>
      </c>
      <c r="I528" s="47">
        <f t="shared" si="16"/>
        <v>0</v>
      </c>
      <c r="J528" s="47">
        <f t="shared" si="17"/>
        <v>0</v>
      </c>
    </row>
    <row r="529" spans="4:10" x14ac:dyDescent="0.3">
      <c r="D529" s="2"/>
      <c r="E529" s="2"/>
      <c r="F529" s="184" t="str">
        <f>IF('Contatos - P.200'!I531="Sim",1," ")</f>
        <v xml:space="preserve"> </v>
      </c>
      <c r="G529" s="184" t="str">
        <f>IF(OR('Contatos - P.200'!K531="Ótimo",'Contatos - P.200'!K531="Regular"),1," ")</f>
        <v xml:space="preserve"> </v>
      </c>
      <c r="H529" s="184" t="str">
        <f>IF('Contatos - P.200'!M531="Sim",1," ")</f>
        <v xml:space="preserve"> </v>
      </c>
      <c r="I529" s="47">
        <f t="shared" si="16"/>
        <v>0</v>
      </c>
      <c r="J529" s="47">
        <f t="shared" si="17"/>
        <v>0</v>
      </c>
    </row>
    <row r="530" spans="4:10" x14ac:dyDescent="0.3">
      <c r="D530" s="2"/>
      <c r="E530" s="2"/>
      <c r="F530" s="184" t="str">
        <f>IF('Contatos - P.200'!I532="Sim",1," ")</f>
        <v xml:space="preserve"> </v>
      </c>
      <c r="G530" s="184" t="str">
        <f>IF(OR('Contatos - P.200'!K532="Ótimo",'Contatos - P.200'!K532="Regular"),1," ")</f>
        <v xml:space="preserve"> </v>
      </c>
      <c r="H530" s="184" t="str">
        <f>IF('Contatos - P.200'!M532="Sim",1," ")</f>
        <v xml:space="preserve"> </v>
      </c>
      <c r="I530" s="47">
        <f t="shared" si="16"/>
        <v>0</v>
      </c>
      <c r="J530" s="47">
        <f t="shared" si="17"/>
        <v>0</v>
      </c>
    </row>
    <row r="531" spans="4:10" x14ac:dyDescent="0.3">
      <c r="D531" s="2"/>
      <c r="E531" s="2"/>
      <c r="F531" s="184" t="str">
        <f>IF('Contatos - P.200'!I533="Sim",1," ")</f>
        <v xml:space="preserve"> </v>
      </c>
      <c r="G531" s="184" t="str">
        <f>IF(OR('Contatos - P.200'!K533="Ótimo",'Contatos - P.200'!K533="Regular"),1," ")</f>
        <v xml:space="preserve"> </v>
      </c>
      <c r="H531" s="184" t="str">
        <f>IF('Contatos - P.200'!M533="Sim",1," ")</f>
        <v xml:space="preserve"> </v>
      </c>
      <c r="I531" s="47">
        <f t="shared" si="16"/>
        <v>0</v>
      </c>
      <c r="J531" s="47">
        <f t="shared" si="17"/>
        <v>0</v>
      </c>
    </row>
    <row r="532" spans="4:10" x14ac:dyDescent="0.3">
      <c r="D532" s="2"/>
      <c r="E532" s="2"/>
      <c r="F532" s="184" t="str">
        <f>IF('Contatos - P.200'!I534="Sim",1," ")</f>
        <v xml:space="preserve"> </v>
      </c>
      <c r="G532" s="184" t="str">
        <f>IF(OR('Contatos - P.200'!K534="Ótimo",'Contatos - P.200'!K534="Regular"),1," ")</f>
        <v xml:space="preserve"> </v>
      </c>
      <c r="H532" s="184" t="str">
        <f>IF('Contatos - P.200'!M534="Sim",1," ")</f>
        <v xml:space="preserve"> </v>
      </c>
      <c r="I532" s="47">
        <f t="shared" si="16"/>
        <v>0</v>
      </c>
      <c r="J532" s="47">
        <f t="shared" si="17"/>
        <v>0</v>
      </c>
    </row>
    <row r="533" spans="4:10" x14ac:dyDescent="0.3">
      <c r="D533" s="2"/>
      <c r="E533" s="2"/>
      <c r="F533" s="184" t="str">
        <f>IF('Contatos - P.200'!I535="Sim",1," ")</f>
        <v xml:space="preserve"> </v>
      </c>
      <c r="G533" s="184" t="str">
        <f>IF(OR('Contatos - P.200'!K535="Ótimo",'Contatos - P.200'!K535="Regular"),1," ")</f>
        <v xml:space="preserve"> </v>
      </c>
      <c r="H533" s="184" t="str">
        <f>IF('Contatos - P.200'!M535="Sim",1," ")</f>
        <v xml:space="preserve"> </v>
      </c>
      <c r="I533" s="47">
        <f t="shared" si="16"/>
        <v>0</v>
      </c>
      <c r="J533" s="47">
        <f t="shared" si="17"/>
        <v>0</v>
      </c>
    </row>
    <row r="534" spans="4:10" x14ac:dyDescent="0.3">
      <c r="D534" s="2"/>
      <c r="E534" s="2"/>
      <c r="F534" s="184" t="str">
        <f>IF('Contatos - P.200'!I536="Sim",1," ")</f>
        <v xml:space="preserve"> </v>
      </c>
      <c r="G534" s="184" t="str">
        <f>IF(OR('Contatos - P.200'!K536="Ótimo",'Contatos - P.200'!K536="Regular"),1," ")</f>
        <v xml:space="preserve"> </v>
      </c>
      <c r="H534" s="184" t="str">
        <f>IF('Contatos - P.200'!M536="Sim",1," ")</f>
        <v xml:space="preserve"> </v>
      </c>
      <c r="I534" s="47">
        <f t="shared" si="16"/>
        <v>0</v>
      </c>
      <c r="J534" s="47">
        <f t="shared" si="17"/>
        <v>0</v>
      </c>
    </row>
    <row r="535" spans="4:10" x14ac:dyDescent="0.3">
      <c r="D535" s="2"/>
      <c r="E535" s="2"/>
      <c r="F535" s="184" t="str">
        <f>IF('Contatos - P.200'!I537="Sim",1," ")</f>
        <v xml:space="preserve"> </v>
      </c>
      <c r="G535" s="184" t="str">
        <f>IF(OR('Contatos - P.200'!K537="Ótimo",'Contatos - P.200'!K537="Regular"),1," ")</f>
        <v xml:space="preserve"> </v>
      </c>
      <c r="H535" s="184" t="str">
        <f>IF('Contatos - P.200'!M537="Sim",1," ")</f>
        <v xml:space="preserve"> </v>
      </c>
      <c r="I535" s="47">
        <f t="shared" si="16"/>
        <v>0</v>
      </c>
      <c r="J535" s="47">
        <f t="shared" si="17"/>
        <v>0</v>
      </c>
    </row>
    <row r="536" spans="4:10" x14ac:dyDescent="0.3">
      <c r="D536" s="2"/>
      <c r="E536" s="2"/>
      <c r="F536" s="184" t="str">
        <f>IF('Contatos - P.200'!I538="Sim",1," ")</f>
        <v xml:space="preserve"> </v>
      </c>
      <c r="G536" s="184" t="str">
        <f>IF(OR('Contatos - P.200'!K538="Ótimo",'Contatos - P.200'!K538="Regular"),1," ")</f>
        <v xml:space="preserve"> </v>
      </c>
      <c r="H536" s="184" t="str">
        <f>IF('Contatos - P.200'!M538="Sim",1," ")</f>
        <v xml:space="preserve"> </v>
      </c>
      <c r="I536" s="47">
        <f t="shared" si="16"/>
        <v>0</v>
      </c>
      <c r="J536" s="47">
        <f t="shared" si="17"/>
        <v>0</v>
      </c>
    </row>
    <row r="537" spans="4:10" x14ac:dyDescent="0.3">
      <c r="D537" s="2"/>
      <c r="E537" s="2"/>
      <c r="F537" s="184" t="str">
        <f>IF('Contatos - P.200'!I539="Sim",1," ")</f>
        <v xml:space="preserve"> </v>
      </c>
      <c r="G537" s="184" t="str">
        <f>IF(OR('Contatos - P.200'!K539="Ótimo",'Contatos - P.200'!K539="Regular"),1," ")</f>
        <v xml:space="preserve"> </v>
      </c>
      <c r="H537" s="184" t="str">
        <f>IF('Contatos - P.200'!M539="Sim",1," ")</f>
        <v xml:space="preserve"> </v>
      </c>
      <c r="I537" s="47">
        <f t="shared" si="16"/>
        <v>0</v>
      </c>
      <c r="J537" s="47">
        <f t="shared" si="17"/>
        <v>0</v>
      </c>
    </row>
    <row r="538" spans="4:10" x14ac:dyDescent="0.3">
      <c r="D538" s="2"/>
      <c r="E538" s="2"/>
      <c r="F538" s="184" t="str">
        <f>IF('Contatos - P.200'!I540="Sim",1," ")</f>
        <v xml:space="preserve"> </v>
      </c>
      <c r="G538" s="184" t="str">
        <f>IF(OR('Contatos - P.200'!K540="Ótimo",'Contatos - P.200'!K540="Regular"),1," ")</f>
        <v xml:space="preserve"> </v>
      </c>
      <c r="H538" s="184" t="str">
        <f>IF('Contatos - P.200'!M540="Sim",1," ")</f>
        <v xml:space="preserve"> </v>
      </c>
      <c r="I538" s="47">
        <f t="shared" si="16"/>
        <v>0</v>
      </c>
      <c r="J538" s="47">
        <f t="shared" si="17"/>
        <v>0</v>
      </c>
    </row>
    <row r="539" spans="4:10" x14ac:dyDescent="0.3">
      <c r="D539" s="2"/>
      <c r="E539" s="2"/>
      <c r="F539" s="184" t="str">
        <f>IF('Contatos - P.200'!I541="Sim",1," ")</f>
        <v xml:space="preserve"> </v>
      </c>
      <c r="G539" s="184" t="str">
        <f>IF(OR('Contatos - P.200'!K541="Ótimo",'Contatos - P.200'!K541="Regular"),1," ")</f>
        <v xml:space="preserve"> </v>
      </c>
      <c r="H539" s="184" t="str">
        <f>IF('Contatos - P.200'!M541="Sim",1," ")</f>
        <v xml:space="preserve"> </v>
      </c>
      <c r="I539" s="47">
        <f t="shared" si="16"/>
        <v>0</v>
      </c>
      <c r="J539" s="47">
        <f t="shared" si="17"/>
        <v>0</v>
      </c>
    </row>
    <row r="540" spans="4:10" x14ac:dyDescent="0.3">
      <c r="D540" s="2"/>
      <c r="E540" s="2"/>
      <c r="F540" s="184" t="str">
        <f>IF('Contatos - P.200'!I542="Sim",1," ")</f>
        <v xml:space="preserve"> </v>
      </c>
      <c r="G540" s="184" t="str">
        <f>IF(OR('Contatos - P.200'!K542="Ótimo",'Contatos - P.200'!K542="Regular"),1," ")</f>
        <v xml:space="preserve"> </v>
      </c>
      <c r="H540" s="184" t="str">
        <f>IF('Contatos - P.200'!M542="Sim",1," ")</f>
        <v xml:space="preserve"> </v>
      </c>
      <c r="I540" s="47">
        <f t="shared" si="16"/>
        <v>0</v>
      </c>
      <c r="J540" s="47">
        <f t="shared" si="17"/>
        <v>0</v>
      </c>
    </row>
    <row r="541" spans="4:10" x14ac:dyDescent="0.3">
      <c r="D541" s="2"/>
      <c r="E541" s="2"/>
      <c r="F541" s="184" t="str">
        <f>IF('Contatos - P.200'!I543="Sim",1," ")</f>
        <v xml:space="preserve"> </v>
      </c>
      <c r="G541" s="184" t="str">
        <f>IF(OR('Contatos - P.200'!K543="Ótimo",'Contatos - P.200'!K543="Regular"),1," ")</f>
        <v xml:space="preserve"> </v>
      </c>
      <c r="H541" s="184" t="str">
        <f>IF('Contatos - P.200'!M543="Sim",1," ")</f>
        <v xml:space="preserve"> </v>
      </c>
      <c r="I541" s="47">
        <f t="shared" si="16"/>
        <v>0</v>
      </c>
      <c r="J541" s="47">
        <f t="shared" si="17"/>
        <v>0</v>
      </c>
    </row>
    <row r="542" spans="4:10" x14ac:dyDescent="0.3">
      <c r="D542" s="2"/>
      <c r="E542" s="2"/>
      <c r="F542" s="184" t="str">
        <f>IF('Contatos - P.200'!I544="Sim",1," ")</f>
        <v xml:space="preserve"> </v>
      </c>
      <c r="G542" s="184" t="str">
        <f>IF(OR('Contatos - P.200'!K544="Ótimo",'Contatos - P.200'!K544="Regular"),1," ")</f>
        <v xml:space="preserve"> </v>
      </c>
      <c r="H542" s="184" t="str">
        <f>IF('Contatos - P.200'!M544="Sim",1," ")</f>
        <v xml:space="preserve"> </v>
      </c>
      <c r="I542" s="47">
        <f t="shared" si="16"/>
        <v>0</v>
      </c>
      <c r="J542" s="47">
        <f t="shared" si="17"/>
        <v>0</v>
      </c>
    </row>
    <row r="543" spans="4:10" x14ac:dyDescent="0.3">
      <c r="D543" s="2"/>
      <c r="E543" s="2"/>
      <c r="F543" s="184" t="str">
        <f>IF('Contatos - P.200'!I545="Sim",1," ")</f>
        <v xml:space="preserve"> </v>
      </c>
      <c r="G543" s="184" t="str">
        <f>IF(OR('Contatos - P.200'!K545="Ótimo",'Contatos - P.200'!K545="Regular"),1," ")</f>
        <v xml:space="preserve"> </v>
      </c>
      <c r="H543" s="184" t="str">
        <f>IF('Contatos - P.200'!M545="Sim",1," ")</f>
        <v xml:space="preserve"> </v>
      </c>
      <c r="I543" s="47">
        <f t="shared" si="16"/>
        <v>0</v>
      </c>
      <c r="J543" s="47">
        <f t="shared" si="17"/>
        <v>0</v>
      </c>
    </row>
    <row r="544" spans="4:10" x14ac:dyDescent="0.3">
      <c r="D544" s="2"/>
      <c r="E544" s="2"/>
      <c r="F544" s="184" t="str">
        <f>IF('Contatos - P.200'!I546="Sim",1," ")</f>
        <v xml:space="preserve"> </v>
      </c>
      <c r="G544" s="184" t="str">
        <f>IF(OR('Contatos - P.200'!K546="Ótimo",'Contatos - P.200'!K546="Regular"),1," ")</f>
        <v xml:space="preserve"> </v>
      </c>
      <c r="H544" s="184" t="str">
        <f>IF('Contatos - P.200'!M546="Sim",1," ")</f>
        <v xml:space="preserve"> </v>
      </c>
      <c r="I544" s="47">
        <f t="shared" si="16"/>
        <v>0</v>
      </c>
      <c r="J544" s="47">
        <f t="shared" si="17"/>
        <v>0</v>
      </c>
    </row>
    <row r="545" spans="4:10" x14ac:dyDescent="0.3">
      <c r="D545" s="2"/>
      <c r="E545" s="2"/>
      <c r="F545" s="184" t="str">
        <f>IF('Contatos - P.200'!I547="Sim",1," ")</f>
        <v xml:space="preserve"> </v>
      </c>
      <c r="G545" s="184" t="str">
        <f>IF(OR('Contatos - P.200'!K547="Ótimo",'Contatos - P.200'!K547="Regular"),1," ")</f>
        <v xml:space="preserve"> </v>
      </c>
      <c r="H545" s="184" t="str">
        <f>IF('Contatos - P.200'!M547="Sim",1," ")</f>
        <v xml:space="preserve"> </v>
      </c>
      <c r="I545" s="47">
        <f t="shared" si="16"/>
        <v>0</v>
      </c>
      <c r="J545" s="47">
        <f t="shared" si="17"/>
        <v>0</v>
      </c>
    </row>
    <row r="546" spans="4:10" x14ac:dyDescent="0.3">
      <c r="D546" s="2"/>
      <c r="E546" s="2"/>
      <c r="F546" s="184" t="str">
        <f>IF('Contatos - P.200'!I548="Sim",1," ")</f>
        <v xml:space="preserve"> </v>
      </c>
      <c r="G546" s="184" t="str">
        <f>IF(OR('Contatos - P.200'!K548="Ótimo",'Contatos - P.200'!K548="Regular"),1," ")</f>
        <v xml:space="preserve"> </v>
      </c>
      <c r="H546" s="184" t="str">
        <f>IF('Contatos - P.200'!M548="Sim",1," ")</f>
        <v xml:space="preserve"> </v>
      </c>
      <c r="I546" s="47">
        <f t="shared" si="16"/>
        <v>0</v>
      </c>
      <c r="J546" s="47">
        <f t="shared" si="17"/>
        <v>0</v>
      </c>
    </row>
    <row r="547" spans="4:10" x14ac:dyDescent="0.3">
      <c r="D547" s="2"/>
      <c r="E547" s="2"/>
      <c r="F547" s="184" t="str">
        <f>IF('Contatos - P.200'!I549="Sim",1," ")</f>
        <v xml:space="preserve"> </v>
      </c>
      <c r="G547" s="184" t="str">
        <f>IF(OR('Contatos - P.200'!K549="Ótimo",'Contatos - P.200'!K549="Regular"),1," ")</f>
        <v xml:space="preserve"> </v>
      </c>
      <c r="H547" s="184" t="str">
        <f>IF('Contatos - P.200'!M549="Sim",1," ")</f>
        <v xml:space="preserve"> </v>
      </c>
      <c r="I547" s="47">
        <f t="shared" si="16"/>
        <v>0</v>
      </c>
      <c r="J547" s="47">
        <f t="shared" si="17"/>
        <v>0</v>
      </c>
    </row>
    <row r="548" spans="4:10" x14ac:dyDescent="0.3">
      <c r="D548" s="2"/>
      <c r="E548" s="2"/>
      <c r="F548" s="184" t="str">
        <f>IF('Contatos - P.200'!I550="Sim",1," ")</f>
        <v xml:space="preserve"> </v>
      </c>
      <c r="G548" s="184" t="str">
        <f>IF(OR('Contatos - P.200'!K550="Ótimo",'Contatos - P.200'!K550="Regular"),1," ")</f>
        <v xml:space="preserve"> </v>
      </c>
      <c r="H548" s="184" t="str">
        <f>IF('Contatos - P.200'!M550="Sim",1," ")</f>
        <v xml:space="preserve"> </v>
      </c>
      <c r="I548" s="47">
        <f t="shared" si="16"/>
        <v>0</v>
      </c>
      <c r="J548" s="47">
        <f t="shared" si="17"/>
        <v>0</v>
      </c>
    </row>
    <row r="549" spans="4:10" x14ac:dyDescent="0.3">
      <c r="D549" s="2"/>
      <c r="E549" s="2"/>
      <c r="F549" s="184" t="str">
        <f>IF('Contatos - P.200'!I551="Sim",1," ")</f>
        <v xml:space="preserve"> </v>
      </c>
      <c r="G549" s="184" t="str">
        <f>IF(OR('Contatos - P.200'!K551="Ótimo",'Contatos - P.200'!K551="Regular"),1," ")</f>
        <v xml:space="preserve"> </v>
      </c>
      <c r="H549" s="184" t="str">
        <f>IF('Contatos - P.200'!M551="Sim",1," ")</f>
        <v xml:space="preserve"> </v>
      </c>
      <c r="I549" s="47">
        <f t="shared" si="16"/>
        <v>0</v>
      </c>
      <c r="J549" s="47">
        <f t="shared" si="17"/>
        <v>0</v>
      </c>
    </row>
    <row r="550" spans="4:10" x14ac:dyDescent="0.3">
      <c r="D550" s="2"/>
      <c r="E550" s="2"/>
      <c r="F550" s="184" t="str">
        <f>IF('Contatos - P.200'!I552="Sim",1," ")</f>
        <v xml:space="preserve"> </v>
      </c>
      <c r="G550" s="184" t="str">
        <f>IF(OR('Contatos - P.200'!K552="Ótimo",'Contatos - P.200'!K552="Regular"),1," ")</f>
        <v xml:space="preserve"> </v>
      </c>
      <c r="H550" s="184" t="str">
        <f>IF('Contatos - P.200'!M552="Sim",1," ")</f>
        <v xml:space="preserve"> </v>
      </c>
      <c r="I550" s="47">
        <f t="shared" si="16"/>
        <v>0</v>
      </c>
      <c r="J550" s="47">
        <f t="shared" si="17"/>
        <v>0</v>
      </c>
    </row>
    <row r="551" spans="4:10" x14ac:dyDescent="0.3">
      <c r="D551" s="2"/>
      <c r="E551" s="2"/>
      <c r="F551" s="184" t="str">
        <f>IF('Contatos - P.200'!I553="Sim",1," ")</f>
        <v xml:space="preserve"> </v>
      </c>
      <c r="G551" s="184" t="str">
        <f>IF(OR('Contatos - P.200'!K553="Ótimo",'Contatos - P.200'!K553="Regular"),1," ")</f>
        <v xml:space="preserve"> </v>
      </c>
      <c r="H551" s="184" t="str">
        <f>IF('Contatos - P.200'!M553="Sim",1," ")</f>
        <v xml:space="preserve"> </v>
      </c>
      <c r="I551" s="47">
        <f t="shared" si="16"/>
        <v>0</v>
      </c>
      <c r="J551" s="47">
        <f t="shared" si="17"/>
        <v>0</v>
      </c>
    </row>
    <row r="552" spans="4:10" x14ac:dyDescent="0.3">
      <c r="D552" s="2"/>
      <c r="E552" s="2"/>
      <c r="F552" s="184" t="str">
        <f>IF('Contatos - P.200'!I554="Sim",1," ")</f>
        <v xml:space="preserve"> </v>
      </c>
      <c r="G552" s="184" t="str">
        <f>IF(OR('Contatos - P.200'!K554="Ótimo",'Contatos - P.200'!K554="Regular"),1," ")</f>
        <v xml:space="preserve"> </v>
      </c>
      <c r="H552" s="184" t="str">
        <f>IF('Contatos - P.200'!M554="Sim",1," ")</f>
        <v xml:space="preserve"> </v>
      </c>
      <c r="I552" s="47">
        <f t="shared" si="16"/>
        <v>0</v>
      </c>
      <c r="J552" s="47">
        <f t="shared" si="17"/>
        <v>0</v>
      </c>
    </row>
    <row r="553" spans="4:10" x14ac:dyDescent="0.3">
      <c r="D553" s="2"/>
      <c r="E553" s="2"/>
      <c r="F553" s="184" t="str">
        <f>IF('Contatos - P.200'!I555="Sim",1," ")</f>
        <v xml:space="preserve"> </v>
      </c>
      <c r="G553" s="184" t="str">
        <f>IF(OR('Contatos - P.200'!K555="Ótimo",'Contatos - P.200'!K555="Regular"),1," ")</f>
        <v xml:space="preserve"> </v>
      </c>
      <c r="H553" s="184" t="str">
        <f>IF('Contatos - P.200'!M555="Sim",1," ")</f>
        <v xml:space="preserve"> </v>
      </c>
      <c r="I553" s="47">
        <f t="shared" si="16"/>
        <v>0</v>
      </c>
      <c r="J553" s="47">
        <f t="shared" si="17"/>
        <v>0</v>
      </c>
    </row>
    <row r="554" spans="4:10" x14ac:dyDescent="0.3">
      <c r="D554" s="2"/>
      <c r="E554" s="2"/>
      <c r="F554" s="184" t="str">
        <f>IF('Contatos - P.200'!I556="Sim",1," ")</f>
        <v xml:space="preserve"> </v>
      </c>
      <c r="G554" s="184" t="str">
        <f>IF(OR('Contatos - P.200'!K556="Ótimo",'Contatos - P.200'!K556="Regular"),1," ")</f>
        <v xml:space="preserve"> </v>
      </c>
      <c r="H554" s="184" t="str">
        <f>IF('Contatos - P.200'!M556="Sim",1," ")</f>
        <v xml:space="preserve"> </v>
      </c>
      <c r="I554" s="47">
        <f t="shared" si="16"/>
        <v>0</v>
      </c>
      <c r="J554" s="47">
        <f t="shared" si="17"/>
        <v>0</v>
      </c>
    </row>
    <row r="555" spans="4:10" x14ac:dyDescent="0.3">
      <c r="D555" s="2"/>
      <c r="E555" s="2"/>
      <c r="F555" s="184" t="str">
        <f>IF('Contatos - P.200'!I557="Sim",1," ")</f>
        <v xml:space="preserve"> </v>
      </c>
      <c r="G555" s="184" t="str">
        <f>IF(OR('Contatos - P.200'!K557="Ótimo",'Contatos - P.200'!K557="Regular"),1," ")</f>
        <v xml:space="preserve"> </v>
      </c>
      <c r="H555" s="184" t="str">
        <f>IF('Contatos - P.200'!M557="Sim",1," ")</f>
        <v xml:space="preserve"> </v>
      </c>
      <c r="I555" s="47">
        <f t="shared" si="16"/>
        <v>0</v>
      </c>
      <c r="J555" s="47">
        <f t="shared" si="17"/>
        <v>0</v>
      </c>
    </row>
    <row r="556" spans="4:10" x14ac:dyDescent="0.3">
      <c r="D556" s="2"/>
      <c r="E556" s="2"/>
      <c r="F556" s="184" t="str">
        <f>IF('Contatos - P.200'!I558="Sim",1," ")</f>
        <v xml:space="preserve"> </v>
      </c>
      <c r="G556" s="184" t="str">
        <f>IF(OR('Contatos - P.200'!K558="Ótimo",'Contatos - P.200'!K558="Regular"),1," ")</f>
        <v xml:space="preserve"> </v>
      </c>
      <c r="H556" s="184" t="str">
        <f>IF('Contatos - P.200'!M558="Sim",1," ")</f>
        <v xml:space="preserve"> </v>
      </c>
      <c r="I556" s="47">
        <f t="shared" si="16"/>
        <v>0</v>
      </c>
      <c r="J556" s="47">
        <f t="shared" si="17"/>
        <v>0</v>
      </c>
    </row>
    <row r="557" spans="4:10" x14ac:dyDescent="0.3">
      <c r="D557" s="2"/>
      <c r="E557" s="2"/>
      <c r="F557" s="184" t="str">
        <f>IF('Contatos - P.200'!I559="Sim",1," ")</f>
        <v xml:space="preserve"> </v>
      </c>
      <c r="G557" s="184" t="str">
        <f>IF(OR('Contatos - P.200'!K559="Ótimo",'Contatos - P.200'!K559="Regular"),1," ")</f>
        <v xml:space="preserve"> </v>
      </c>
      <c r="H557" s="184" t="str">
        <f>IF('Contatos - P.200'!M559="Sim",1," ")</f>
        <v xml:space="preserve"> </v>
      </c>
      <c r="I557" s="47">
        <f t="shared" si="16"/>
        <v>0</v>
      </c>
      <c r="J557" s="47">
        <f t="shared" si="17"/>
        <v>0</v>
      </c>
    </row>
    <row r="558" spans="4:10" x14ac:dyDescent="0.3">
      <c r="D558" s="2"/>
      <c r="E558" s="2"/>
      <c r="F558" s="184" t="str">
        <f>IF('Contatos - P.200'!I560="Sim",1," ")</f>
        <v xml:space="preserve"> </v>
      </c>
      <c r="G558" s="184" t="str">
        <f>IF(OR('Contatos - P.200'!K560="Ótimo",'Contatos - P.200'!K560="Regular"),1," ")</f>
        <v xml:space="preserve"> </v>
      </c>
      <c r="H558" s="184" t="str">
        <f>IF('Contatos - P.200'!M560="Sim",1," ")</f>
        <v xml:space="preserve"> </v>
      </c>
      <c r="I558" s="47">
        <f t="shared" si="16"/>
        <v>0</v>
      </c>
      <c r="J558" s="47">
        <f t="shared" si="17"/>
        <v>0</v>
      </c>
    </row>
    <row r="559" spans="4:10" x14ac:dyDescent="0.3">
      <c r="D559" s="2"/>
      <c r="E559" s="2"/>
      <c r="F559" s="184" t="str">
        <f>IF('Contatos - P.200'!I561="Sim",1," ")</f>
        <v xml:space="preserve"> </v>
      </c>
      <c r="G559" s="184" t="str">
        <f>IF(OR('Contatos - P.200'!K561="Ótimo",'Contatos - P.200'!K561="Regular"),1," ")</f>
        <v xml:space="preserve"> </v>
      </c>
      <c r="H559" s="184" t="str">
        <f>IF('Contatos - P.200'!M561="Sim",1," ")</f>
        <v xml:space="preserve"> </v>
      </c>
      <c r="I559" s="47">
        <f t="shared" si="16"/>
        <v>0</v>
      </c>
      <c r="J559" s="47">
        <f t="shared" si="17"/>
        <v>0</v>
      </c>
    </row>
    <row r="560" spans="4:10" x14ac:dyDescent="0.3">
      <c r="D560" s="2"/>
      <c r="E560" s="2"/>
      <c r="F560" s="184" t="str">
        <f>IF('Contatos - P.200'!I562="Sim",1," ")</f>
        <v xml:space="preserve"> </v>
      </c>
      <c r="G560" s="184" t="str">
        <f>IF(OR('Contatos - P.200'!K562="Ótimo",'Contatos - P.200'!K562="Regular"),1," ")</f>
        <v xml:space="preserve"> </v>
      </c>
      <c r="H560" s="184" t="str">
        <f>IF('Contatos - P.200'!M562="Sim",1," ")</f>
        <v xml:space="preserve"> </v>
      </c>
      <c r="I560" s="47">
        <f t="shared" si="16"/>
        <v>0</v>
      </c>
      <c r="J560" s="47">
        <f t="shared" si="17"/>
        <v>0</v>
      </c>
    </row>
    <row r="561" spans="4:10" x14ac:dyDescent="0.3">
      <c r="D561" s="2"/>
      <c r="E561" s="2"/>
      <c r="F561" s="184" t="str">
        <f>IF('Contatos - P.200'!I563="Sim",1," ")</f>
        <v xml:space="preserve"> </v>
      </c>
      <c r="G561" s="184" t="str">
        <f>IF(OR('Contatos - P.200'!K563="Ótimo",'Contatos - P.200'!K563="Regular"),1," ")</f>
        <v xml:space="preserve"> </v>
      </c>
      <c r="H561" s="184" t="str">
        <f>IF('Contatos - P.200'!M563="Sim",1," ")</f>
        <v xml:space="preserve"> </v>
      </c>
      <c r="I561" s="47">
        <f t="shared" si="16"/>
        <v>0</v>
      </c>
      <c r="J561" s="47">
        <f t="shared" si="17"/>
        <v>0</v>
      </c>
    </row>
    <row r="562" spans="4:10" x14ac:dyDescent="0.3">
      <c r="D562" s="2"/>
      <c r="E562" s="2"/>
      <c r="F562" s="184" t="str">
        <f>IF('Contatos - P.200'!I564="Sim",1," ")</f>
        <v xml:space="preserve"> </v>
      </c>
      <c r="G562" s="184" t="str">
        <f>IF(OR('Contatos - P.200'!K564="Ótimo",'Contatos - P.200'!K564="Regular"),1," ")</f>
        <v xml:space="preserve"> </v>
      </c>
      <c r="H562" s="184" t="str">
        <f>IF('Contatos - P.200'!M564="Sim",1," ")</f>
        <v xml:space="preserve"> </v>
      </c>
      <c r="I562" s="47">
        <f t="shared" si="16"/>
        <v>0</v>
      </c>
      <c r="J562" s="47">
        <f t="shared" si="17"/>
        <v>0</v>
      </c>
    </row>
    <row r="563" spans="4:10" x14ac:dyDescent="0.3">
      <c r="D563" s="2"/>
      <c r="E563" s="2"/>
      <c r="F563" s="184" t="str">
        <f>IF('Contatos - P.200'!I565="Sim",1," ")</f>
        <v xml:space="preserve"> </v>
      </c>
      <c r="G563" s="184" t="str">
        <f>IF(OR('Contatos - P.200'!K565="Ótimo",'Contatos - P.200'!K565="Regular"),1," ")</f>
        <v xml:space="preserve"> </v>
      </c>
      <c r="H563" s="184" t="str">
        <f>IF('Contatos - P.200'!M565="Sim",1," ")</f>
        <v xml:space="preserve"> </v>
      </c>
      <c r="I563" s="47">
        <f t="shared" si="16"/>
        <v>0</v>
      </c>
      <c r="J563" s="47">
        <f t="shared" si="17"/>
        <v>0</v>
      </c>
    </row>
    <row r="564" spans="4:10" x14ac:dyDescent="0.3">
      <c r="D564" s="2"/>
      <c r="E564" s="2"/>
      <c r="F564" s="184" t="str">
        <f>IF('Contatos - P.200'!I566="Sim",1," ")</f>
        <v xml:space="preserve"> </v>
      </c>
      <c r="G564" s="184" t="str">
        <f>IF(OR('Contatos - P.200'!K566="Ótimo",'Contatos - P.200'!K566="Regular"),1," ")</f>
        <v xml:space="preserve"> </v>
      </c>
      <c r="H564" s="184" t="str">
        <f>IF('Contatos - P.200'!M566="Sim",1," ")</f>
        <v xml:space="preserve"> </v>
      </c>
      <c r="I564" s="47">
        <f t="shared" si="16"/>
        <v>0</v>
      </c>
      <c r="J564" s="47">
        <f t="shared" si="17"/>
        <v>0</v>
      </c>
    </row>
    <row r="565" spans="4:10" x14ac:dyDescent="0.3">
      <c r="D565" s="2"/>
      <c r="E565" s="2"/>
      <c r="F565" s="184" t="str">
        <f>IF('Contatos - P.200'!I567="Sim",1," ")</f>
        <v xml:space="preserve"> </v>
      </c>
      <c r="G565" s="184" t="str">
        <f>IF(OR('Contatos - P.200'!K567="Ótimo",'Contatos - P.200'!K567="Regular"),1," ")</f>
        <v xml:space="preserve"> </v>
      </c>
      <c r="H565" s="184" t="str">
        <f>IF('Contatos - P.200'!M567="Sim",1," ")</f>
        <v xml:space="preserve"> </v>
      </c>
      <c r="I565" s="47">
        <f t="shared" si="16"/>
        <v>0</v>
      </c>
      <c r="J565" s="47">
        <f t="shared" si="17"/>
        <v>0</v>
      </c>
    </row>
    <row r="566" spans="4:10" x14ac:dyDescent="0.3">
      <c r="D566" s="2"/>
      <c r="E566" s="2"/>
      <c r="F566" s="184" t="str">
        <f>IF('Contatos - P.200'!I568="Sim",1," ")</f>
        <v xml:space="preserve"> </v>
      </c>
      <c r="G566" s="184" t="str">
        <f>IF(OR('Contatos - P.200'!K568="Ótimo",'Contatos - P.200'!K568="Regular"),1," ")</f>
        <v xml:space="preserve"> </v>
      </c>
      <c r="H566" s="184" t="str">
        <f>IF('Contatos - P.200'!M568="Sim",1," ")</f>
        <v xml:space="preserve"> </v>
      </c>
      <c r="I566" s="47">
        <f t="shared" si="16"/>
        <v>0</v>
      </c>
      <c r="J566" s="47">
        <f t="shared" si="17"/>
        <v>0</v>
      </c>
    </row>
    <row r="567" spans="4:10" x14ac:dyDescent="0.3">
      <c r="D567" s="2"/>
      <c r="E567" s="2"/>
      <c r="F567" s="184" t="str">
        <f>IF('Contatos - P.200'!I569="Sim",1," ")</f>
        <v xml:space="preserve"> </v>
      </c>
      <c r="G567" s="184" t="str">
        <f>IF(OR('Contatos - P.200'!K569="Ótimo",'Contatos - P.200'!K569="Regular"),1," ")</f>
        <v xml:space="preserve"> </v>
      </c>
      <c r="H567" s="184" t="str">
        <f>IF('Contatos - P.200'!M569="Sim",1," ")</f>
        <v xml:space="preserve"> </v>
      </c>
      <c r="I567" s="47">
        <f t="shared" si="16"/>
        <v>0</v>
      </c>
      <c r="J567" s="47">
        <f t="shared" si="17"/>
        <v>0</v>
      </c>
    </row>
    <row r="568" spans="4:10" x14ac:dyDescent="0.3">
      <c r="D568" s="2"/>
      <c r="E568" s="2"/>
      <c r="F568" s="184" t="str">
        <f>IF('Contatos - P.200'!I570="Sim",1," ")</f>
        <v xml:space="preserve"> </v>
      </c>
      <c r="G568" s="184" t="str">
        <f>IF(OR('Contatos - P.200'!K570="Ótimo",'Contatos - P.200'!K570="Regular"),1," ")</f>
        <v xml:space="preserve"> </v>
      </c>
      <c r="H568" s="184" t="str">
        <f>IF('Contatos - P.200'!M570="Sim",1," ")</f>
        <v xml:space="preserve"> </v>
      </c>
      <c r="I568" s="47">
        <f t="shared" si="16"/>
        <v>0</v>
      </c>
      <c r="J568" s="47">
        <f t="shared" si="17"/>
        <v>0</v>
      </c>
    </row>
    <row r="569" spans="4:10" x14ac:dyDescent="0.3">
      <c r="D569" s="2"/>
      <c r="E569" s="2"/>
      <c r="F569" s="184" t="str">
        <f>IF('Contatos - P.200'!I571="Sim",1," ")</f>
        <v xml:space="preserve"> </v>
      </c>
      <c r="G569" s="184" t="str">
        <f>IF(OR('Contatos - P.200'!K571="Ótimo",'Contatos - P.200'!K571="Regular"),1," ")</f>
        <v xml:space="preserve"> </v>
      </c>
      <c r="H569" s="184" t="str">
        <f>IF('Contatos - P.200'!M571="Sim",1," ")</f>
        <v xml:space="preserve"> </v>
      </c>
      <c r="I569" s="47">
        <f t="shared" si="16"/>
        <v>0</v>
      </c>
      <c r="J569" s="47">
        <f t="shared" si="17"/>
        <v>0</v>
      </c>
    </row>
    <row r="570" spans="4:10" x14ac:dyDescent="0.3">
      <c r="D570" s="2"/>
      <c r="E570" s="2"/>
      <c r="F570" s="184" t="str">
        <f>IF('Contatos - P.200'!I572="Sim",1," ")</f>
        <v xml:space="preserve"> </v>
      </c>
      <c r="G570" s="184" t="str">
        <f>IF(OR('Contatos - P.200'!K572="Ótimo",'Contatos - P.200'!K572="Regular"),1," ")</f>
        <v xml:space="preserve"> </v>
      </c>
      <c r="H570" s="184" t="str">
        <f>IF('Contatos - P.200'!M572="Sim",1," ")</f>
        <v xml:space="preserve"> </v>
      </c>
      <c r="I570" s="47">
        <f t="shared" si="16"/>
        <v>0</v>
      </c>
      <c r="J570" s="47">
        <f t="shared" si="17"/>
        <v>0</v>
      </c>
    </row>
    <row r="571" spans="4:10" x14ac:dyDescent="0.3">
      <c r="D571" s="2"/>
      <c r="E571" s="2"/>
      <c r="F571" s="184" t="str">
        <f>IF('Contatos - P.200'!I573="Sim",1," ")</f>
        <v xml:space="preserve"> </v>
      </c>
      <c r="G571" s="184" t="str">
        <f>IF(OR('Contatos - P.200'!K573="Ótimo",'Contatos - P.200'!K573="Regular"),1," ")</f>
        <v xml:space="preserve"> </v>
      </c>
      <c r="H571" s="184" t="str">
        <f>IF('Contatos - P.200'!M573="Sim",1," ")</f>
        <v xml:space="preserve"> </v>
      </c>
      <c r="I571" s="47">
        <f t="shared" si="16"/>
        <v>0</v>
      </c>
      <c r="J571" s="47">
        <f t="shared" si="17"/>
        <v>0</v>
      </c>
    </row>
    <row r="572" spans="4:10" x14ac:dyDescent="0.3">
      <c r="D572" s="2"/>
      <c r="E572" s="2"/>
      <c r="F572" s="184" t="str">
        <f>IF('Contatos - P.200'!I574="Sim",1," ")</f>
        <v xml:space="preserve"> </v>
      </c>
      <c r="G572" s="184" t="str">
        <f>IF(OR('Contatos - P.200'!K574="Ótimo",'Contatos - P.200'!K574="Regular"),1," ")</f>
        <v xml:space="preserve"> </v>
      </c>
      <c r="H572" s="184" t="str">
        <f>IF('Contatos - P.200'!M574="Sim",1," ")</f>
        <v xml:space="preserve"> </v>
      </c>
      <c r="I572" s="47">
        <f t="shared" si="16"/>
        <v>0</v>
      </c>
      <c r="J572" s="47">
        <f t="shared" si="17"/>
        <v>0</v>
      </c>
    </row>
    <row r="573" spans="4:10" x14ac:dyDescent="0.3">
      <c r="D573" s="2"/>
      <c r="E573" s="2"/>
      <c r="F573" s="184" t="str">
        <f>IF('Contatos - P.200'!I575="Sim",1," ")</f>
        <v xml:space="preserve"> </v>
      </c>
      <c r="G573" s="184" t="str">
        <f>IF(OR('Contatos - P.200'!K575="Ótimo",'Contatos - P.200'!K575="Regular"),1," ")</f>
        <v xml:space="preserve"> </v>
      </c>
      <c r="H573" s="184" t="str">
        <f>IF('Contatos - P.200'!M575="Sim",1," ")</f>
        <v xml:space="preserve"> </v>
      </c>
      <c r="I573" s="47">
        <f t="shared" si="16"/>
        <v>0</v>
      </c>
      <c r="J573" s="47">
        <f t="shared" si="17"/>
        <v>0</v>
      </c>
    </row>
    <row r="574" spans="4:10" x14ac:dyDescent="0.3">
      <c r="D574" s="2"/>
      <c r="E574" s="2"/>
      <c r="F574" s="184" t="str">
        <f>IF('Contatos - P.200'!I576="Sim",1," ")</f>
        <v xml:space="preserve"> </v>
      </c>
      <c r="G574" s="184" t="str">
        <f>IF(OR('Contatos - P.200'!K576="Ótimo",'Contatos - P.200'!K576="Regular"),1," ")</f>
        <v xml:space="preserve"> </v>
      </c>
      <c r="H574" s="184" t="str">
        <f>IF('Contatos - P.200'!M576="Sim",1," ")</f>
        <v xml:space="preserve"> </v>
      </c>
      <c r="I574" s="47">
        <f t="shared" si="16"/>
        <v>0</v>
      </c>
      <c r="J574" s="47">
        <f t="shared" si="17"/>
        <v>0</v>
      </c>
    </row>
    <row r="575" spans="4:10" x14ac:dyDescent="0.3">
      <c r="D575" s="2"/>
      <c r="E575" s="2"/>
      <c r="F575" s="184" t="str">
        <f>IF('Contatos - P.200'!I577="Sim",1," ")</f>
        <v xml:space="preserve"> </v>
      </c>
      <c r="G575" s="184" t="str">
        <f>IF(OR('Contatos - P.200'!K577="Ótimo",'Contatos - P.200'!K577="Regular"),1," ")</f>
        <v xml:space="preserve"> </v>
      </c>
      <c r="H575" s="184" t="str">
        <f>IF('Contatos - P.200'!M577="Sim",1," ")</f>
        <v xml:space="preserve"> </v>
      </c>
      <c r="I575" s="47">
        <f t="shared" si="16"/>
        <v>0</v>
      </c>
      <c r="J575" s="47">
        <f t="shared" si="17"/>
        <v>0</v>
      </c>
    </row>
    <row r="576" spans="4:10" x14ac:dyDescent="0.3">
      <c r="D576" s="2"/>
      <c r="E576" s="2"/>
      <c r="F576" s="184" t="str">
        <f>IF('Contatos - P.200'!I578="Sim",1," ")</f>
        <v xml:space="preserve"> </v>
      </c>
      <c r="G576" s="184" t="str">
        <f>IF(OR('Contatos - P.200'!K578="Ótimo",'Contatos - P.200'!K578="Regular"),1," ")</f>
        <v xml:space="preserve"> </v>
      </c>
      <c r="H576" s="184" t="str">
        <f>IF('Contatos - P.200'!M578="Sim",1," ")</f>
        <v xml:space="preserve"> </v>
      </c>
      <c r="I576" s="47">
        <f t="shared" si="16"/>
        <v>0</v>
      </c>
      <c r="J576" s="47">
        <f t="shared" si="17"/>
        <v>0</v>
      </c>
    </row>
    <row r="577" spans="4:10" x14ac:dyDescent="0.3">
      <c r="D577" s="2"/>
      <c r="E577" s="2"/>
      <c r="F577" s="184" t="str">
        <f>IF('Contatos - P.200'!I579="Sim",1," ")</f>
        <v xml:space="preserve"> </v>
      </c>
      <c r="G577" s="184" t="str">
        <f>IF(OR('Contatos - P.200'!K579="Ótimo",'Contatos - P.200'!K579="Regular"),1," ")</f>
        <v xml:space="preserve"> </v>
      </c>
      <c r="H577" s="184" t="str">
        <f>IF('Contatos - P.200'!M579="Sim",1," ")</f>
        <v xml:space="preserve"> </v>
      </c>
      <c r="I577" s="47">
        <f t="shared" si="16"/>
        <v>0</v>
      </c>
      <c r="J577" s="47">
        <f t="shared" si="17"/>
        <v>0</v>
      </c>
    </row>
    <row r="578" spans="4:10" x14ac:dyDescent="0.3">
      <c r="D578" s="2"/>
      <c r="E578" s="2"/>
      <c r="F578" s="184" t="str">
        <f>IF('Contatos - P.200'!I580="Sim",1," ")</f>
        <v xml:space="preserve"> </v>
      </c>
      <c r="G578" s="184" t="str">
        <f>IF(OR('Contatos - P.200'!K580="Ótimo",'Contatos - P.200'!K580="Regular"),1," ")</f>
        <v xml:space="preserve"> </v>
      </c>
      <c r="H578" s="184" t="str">
        <f>IF('Contatos - P.200'!M580="Sim",1," ")</f>
        <v xml:space="preserve"> </v>
      </c>
      <c r="I578" s="47">
        <f t="shared" si="16"/>
        <v>0</v>
      </c>
      <c r="J578" s="47">
        <f t="shared" si="17"/>
        <v>0</v>
      </c>
    </row>
    <row r="579" spans="4:10" x14ac:dyDescent="0.3">
      <c r="D579" s="2"/>
      <c r="E579" s="2"/>
      <c r="F579" s="184" t="str">
        <f>IF('Contatos - P.200'!I581="Sim",1," ")</f>
        <v xml:space="preserve"> </v>
      </c>
      <c r="G579" s="184" t="str">
        <f>IF(OR('Contatos - P.200'!K581="Ótimo",'Contatos - P.200'!K581="Regular"),1," ")</f>
        <v xml:space="preserve"> </v>
      </c>
      <c r="H579" s="184" t="str">
        <f>IF('Contatos - P.200'!M581="Sim",1," ")</f>
        <v xml:space="preserve"> </v>
      </c>
      <c r="I579" s="47">
        <f t="shared" si="16"/>
        <v>0</v>
      </c>
      <c r="J579" s="47">
        <f t="shared" si="17"/>
        <v>0</v>
      </c>
    </row>
    <row r="580" spans="4:10" x14ac:dyDescent="0.3">
      <c r="D580" s="2"/>
      <c r="E580" s="2"/>
      <c r="F580" s="184" t="str">
        <f>IF('Contatos - P.200'!I582="Sim",1," ")</f>
        <v xml:space="preserve"> </v>
      </c>
      <c r="G580" s="184" t="str">
        <f>IF(OR('Contatos - P.200'!K582="Ótimo",'Contatos - P.200'!K582="Regular"),1," ")</f>
        <v xml:space="preserve"> </v>
      </c>
      <c r="H580" s="184" t="str">
        <f>IF('Contatos - P.200'!M582="Sim",1," ")</f>
        <v xml:space="preserve"> </v>
      </c>
      <c r="I580" s="47">
        <f t="shared" si="16"/>
        <v>0</v>
      </c>
      <c r="J580" s="47">
        <f t="shared" si="17"/>
        <v>0</v>
      </c>
    </row>
    <row r="581" spans="4:10" x14ac:dyDescent="0.3">
      <c r="D581" s="2"/>
      <c r="E581" s="2"/>
      <c r="F581" s="184" t="str">
        <f>IF('Contatos - P.200'!I583="Sim",1," ")</f>
        <v xml:space="preserve"> </v>
      </c>
      <c r="G581" s="184" t="str">
        <f>IF(OR('Contatos - P.200'!K583="Ótimo",'Contatos - P.200'!K583="Regular"),1," ")</f>
        <v xml:space="preserve"> </v>
      </c>
      <c r="H581" s="184" t="str">
        <f>IF('Contatos - P.200'!M583="Sim",1," ")</f>
        <v xml:space="preserve"> </v>
      </c>
      <c r="I581" s="47">
        <f t="shared" ref="I581:I644" si="18">SUM(F581:H581)</f>
        <v>0</v>
      </c>
      <c r="J581" s="47">
        <f t="shared" si="17"/>
        <v>0</v>
      </c>
    </row>
    <row r="582" spans="4:10" x14ac:dyDescent="0.3">
      <c r="D582" s="2"/>
      <c r="E582" s="2"/>
      <c r="F582" s="184" t="str">
        <f>IF('Contatos - P.200'!I584="Sim",1," ")</f>
        <v xml:space="preserve"> </v>
      </c>
      <c r="G582" s="184" t="str">
        <f>IF(OR('Contatos - P.200'!K584="Ótimo",'Contatos - P.200'!K584="Regular"),1," ")</f>
        <v xml:space="preserve"> </v>
      </c>
      <c r="H582" s="184" t="str">
        <f>IF('Contatos - P.200'!M584="Sim",1," ")</f>
        <v xml:space="preserve"> </v>
      </c>
      <c r="I582" s="47">
        <f t="shared" si="18"/>
        <v>0</v>
      </c>
      <c r="J582" s="47">
        <f t="shared" ref="J582:J645" si="19">SUM(F582:G582)</f>
        <v>0</v>
      </c>
    </row>
    <row r="583" spans="4:10" x14ac:dyDescent="0.3">
      <c r="D583" s="2"/>
      <c r="E583" s="2"/>
      <c r="F583" s="184" t="str">
        <f>IF('Contatos - P.200'!I585="Sim",1," ")</f>
        <v xml:space="preserve"> </v>
      </c>
      <c r="G583" s="184" t="str">
        <f>IF(OR('Contatos - P.200'!K585="Ótimo",'Contatos - P.200'!K585="Regular"),1," ")</f>
        <v xml:space="preserve"> </v>
      </c>
      <c r="H583" s="184" t="str">
        <f>IF('Contatos - P.200'!M585="Sim",1," ")</f>
        <v xml:space="preserve"> </v>
      </c>
      <c r="I583" s="47">
        <f t="shared" si="18"/>
        <v>0</v>
      </c>
      <c r="J583" s="47">
        <f t="shared" si="19"/>
        <v>0</v>
      </c>
    </row>
    <row r="584" spans="4:10" x14ac:dyDescent="0.3">
      <c r="D584" s="2"/>
      <c r="E584" s="2"/>
      <c r="F584" s="184" t="str">
        <f>IF('Contatos - P.200'!I586="Sim",1," ")</f>
        <v xml:space="preserve"> </v>
      </c>
      <c r="G584" s="184" t="str">
        <f>IF(OR('Contatos - P.200'!K586="Ótimo",'Contatos - P.200'!K586="Regular"),1," ")</f>
        <v xml:space="preserve"> </v>
      </c>
      <c r="H584" s="184" t="str">
        <f>IF('Contatos - P.200'!M586="Sim",1," ")</f>
        <v xml:space="preserve"> </v>
      </c>
      <c r="I584" s="47">
        <f t="shared" si="18"/>
        <v>0</v>
      </c>
      <c r="J584" s="47">
        <f t="shared" si="19"/>
        <v>0</v>
      </c>
    </row>
    <row r="585" spans="4:10" x14ac:dyDescent="0.3">
      <c r="D585" s="2"/>
      <c r="E585" s="2"/>
      <c r="F585" s="184" t="str">
        <f>IF('Contatos - P.200'!I587="Sim",1," ")</f>
        <v xml:space="preserve"> </v>
      </c>
      <c r="G585" s="184" t="str">
        <f>IF(OR('Contatos - P.200'!K587="Ótimo",'Contatos - P.200'!K587="Regular"),1," ")</f>
        <v xml:space="preserve"> </v>
      </c>
      <c r="H585" s="184" t="str">
        <f>IF('Contatos - P.200'!M587="Sim",1," ")</f>
        <v xml:space="preserve"> </v>
      </c>
      <c r="I585" s="47">
        <f t="shared" si="18"/>
        <v>0</v>
      </c>
      <c r="J585" s="47">
        <f t="shared" si="19"/>
        <v>0</v>
      </c>
    </row>
    <row r="586" spans="4:10" x14ac:dyDescent="0.3">
      <c r="D586" s="2"/>
      <c r="E586" s="2"/>
      <c r="F586" s="184" t="str">
        <f>IF('Contatos - P.200'!I588="Sim",1," ")</f>
        <v xml:space="preserve"> </v>
      </c>
      <c r="G586" s="184" t="str">
        <f>IF(OR('Contatos - P.200'!K588="Ótimo",'Contatos - P.200'!K588="Regular"),1," ")</f>
        <v xml:space="preserve"> </v>
      </c>
      <c r="H586" s="184" t="str">
        <f>IF('Contatos - P.200'!M588="Sim",1," ")</f>
        <v xml:space="preserve"> </v>
      </c>
      <c r="I586" s="47">
        <f t="shared" si="18"/>
        <v>0</v>
      </c>
      <c r="J586" s="47">
        <f t="shared" si="19"/>
        <v>0</v>
      </c>
    </row>
    <row r="587" spans="4:10" x14ac:dyDescent="0.3">
      <c r="D587" s="2"/>
      <c r="E587" s="2"/>
      <c r="F587" s="184" t="str">
        <f>IF('Contatos - P.200'!I589="Sim",1," ")</f>
        <v xml:space="preserve"> </v>
      </c>
      <c r="G587" s="184" t="str">
        <f>IF(OR('Contatos - P.200'!K589="Ótimo",'Contatos - P.200'!K589="Regular"),1," ")</f>
        <v xml:space="preserve"> </v>
      </c>
      <c r="H587" s="184" t="str">
        <f>IF('Contatos - P.200'!M589="Sim",1," ")</f>
        <v xml:space="preserve"> </v>
      </c>
      <c r="I587" s="47">
        <f t="shared" si="18"/>
        <v>0</v>
      </c>
      <c r="J587" s="47">
        <f t="shared" si="19"/>
        <v>0</v>
      </c>
    </row>
    <row r="588" spans="4:10" x14ac:dyDescent="0.3">
      <c r="D588" s="2"/>
      <c r="E588" s="2"/>
      <c r="F588" s="184" t="str">
        <f>IF('Contatos - P.200'!I590="Sim",1," ")</f>
        <v xml:space="preserve"> </v>
      </c>
      <c r="G588" s="184" t="str">
        <f>IF(OR('Contatos - P.200'!K590="Ótimo",'Contatos - P.200'!K590="Regular"),1," ")</f>
        <v xml:space="preserve"> </v>
      </c>
      <c r="H588" s="184" t="str">
        <f>IF('Contatos - P.200'!M590="Sim",1," ")</f>
        <v xml:space="preserve"> </v>
      </c>
      <c r="I588" s="47">
        <f t="shared" si="18"/>
        <v>0</v>
      </c>
      <c r="J588" s="47">
        <f t="shared" si="19"/>
        <v>0</v>
      </c>
    </row>
    <row r="589" spans="4:10" x14ac:dyDescent="0.3">
      <c r="D589" s="2"/>
      <c r="E589" s="2"/>
      <c r="F589" s="184" t="str">
        <f>IF('Contatos - P.200'!I591="Sim",1," ")</f>
        <v xml:space="preserve"> </v>
      </c>
      <c r="G589" s="184" t="str">
        <f>IF(OR('Contatos - P.200'!K591="Ótimo",'Contatos - P.200'!K591="Regular"),1," ")</f>
        <v xml:space="preserve"> </v>
      </c>
      <c r="H589" s="184" t="str">
        <f>IF('Contatos - P.200'!M591="Sim",1," ")</f>
        <v xml:space="preserve"> </v>
      </c>
      <c r="I589" s="47">
        <f t="shared" si="18"/>
        <v>0</v>
      </c>
      <c r="J589" s="47">
        <f t="shared" si="19"/>
        <v>0</v>
      </c>
    </row>
    <row r="590" spans="4:10" x14ac:dyDescent="0.3">
      <c r="D590" s="2"/>
      <c r="E590" s="2"/>
      <c r="F590" s="184" t="str">
        <f>IF('Contatos - P.200'!I592="Sim",1," ")</f>
        <v xml:space="preserve"> </v>
      </c>
      <c r="G590" s="184" t="str">
        <f>IF(OR('Contatos - P.200'!K592="Ótimo",'Contatos - P.200'!K592="Regular"),1," ")</f>
        <v xml:space="preserve"> </v>
      </c>
      <c r="H590" s="184" t="str">
        <f>IF('Contatos - P.200'!M592="Sim",1," ")</f>
        <v xml:space="preserve"> </v>
      </c>
      <c r="I590" s="47">
        <f t="shared" si="18"/>
        <v>0</v>
      </c>
      <c r="J590" s="47">
        <f t="shared" si="19"/>
        <v>0</v>
      </c>
    </row>
    <row r="591" spans="4:10" x14ac:dyDescent="0.3">
      <c r="D591" s="2"/>
      <c r="E591" s="2"/>
      <c r="F591" s="184" t="str">
        <f>IF('Contatos - P.200'!I593="Sim",1," ")</f>
        <v xml:space="preserve"> </v>
      </c>
      <c r="G591" s="184" t="str">
        <f>IF(OR('Contatos - P.200'!K593="Ótimo",'Contatos - P.200'!K593="Regular"),1," ")</f>
        <v xml:space="preserve"> </v>
      </c>
      <c r="H591" s="184" t="str">
        <f>IF('Contatos - P.200'!M593="Sim",1," ")</f>
        <v xml:space="preserve"> </v>
      </c>
      <c r="I591" s="47">
        <f t="shared" si="18"/>
        <v>0</v>
      </c>
      <c r="J591" s="47">
        <f t="shared" si="19"/>
        <v>0</v>
      </c>
    </row>
    <row r="592" spans="4:10" x14ac:dyDescent="0.3">
      <c r="D592" s="2"/>
      <c r="E592" s="2"/>
      <c r="F592" s="184" t="str">
        <f>IF('Contatos - P.200'!I594="Sim",1," ")</f>
        <v xml:space="preserve"> </v>
      </c>
      <c r="G592" s="184" t="str">
        <f>IF(OR('Contatos - P.200'!K594="Ótimo",'Contatos - P.200'!K594="Regular"),1," ")</f>
        <v xml:space="preserve"> </v>
      </c>
      <c r="H592" s="184" t="str">
        <f>IF('Contatos - P.200'!M594="Sim",1," ")</f>
        <v xml:space="preserve"> </v>
      </c>
      <c r="I592" s="47">
        <f t="shared" si="18"/>
        <v>0</v>
      </c>
      <c r="J592" s="47">
        <f t="shared" si="19"/>
        <v>0</v>
      </c>
    </row>
    <row r="593" spans="4:10" x14ac:dyDescent="0.3">
      <c r="D593" s="2"/>
      <c r="E593" s="2"/>
      <c r="F593" s="184" t="str">
        <f>IF('Contatos - P.200'!I595="Sim",1," ")</f>
        <v xml:space="preserve"> </v>
      </c>
      <c r="G593" s="184" t="str">
        <f>IF(OR('Contatos - P.200'!K595="Ótimo",'Contatos - P.200'!K595="Regular"),1," ")</f>
        <v xml:space="preserve"> </v>
      </c>
      <c r="H593" s="184" t="str">
        <f>IF('Contatos - P.200'!M595="Sim",1," ")</f>
        <v xml:space="preserve"> </v>
      </c>
      <c r="I593" s="47">
        <f t="shared" si="18"/>
        <v>0</v>
      </c>
      <c r="J593" s="47">
        <f t="shared" si="19"/>
        <v>0</v>
      </c>
    </row>
    <row r="594" spans="4:10" x14ac:dyDescent="0.3">
      <c r="D594" s="2"/>
      <c r="E594" s="2"/>
      <c r="F594" s="184" t="str">
        <f>IF('Contatos - P.200'!I596="Sim",1," ")</f>
        <v xml:space="preserve"> </v>
      </c>
      <c r="G594" s="184" t="str">
        <f>IF(OR('Contatos - P.200'!K596="Ótimo",'Contatos - P.200'!K596="Regular"),1," ")</f>
        <v xml:space="preserve"> </v>
      </c>
      <c r="H594" s="184" t="str">
        <f>IF('Contatos - P.200'!M596="Sim",1," ")</f>
        <v xml:space="preserve"> </v>
      </c>
      <c r="I594" s="47">
        <f t="shared" si="18"/>
        <v>0</v>
      </c>
      <c r="J594" s="47">
        <f t="shared" si="19"/>
        <v>0</v>
      </c>
    </row>
    <row r="595" spans="4:10" x14ac:dyDescent="0.3">
      <c r="D595" s="2"/>
      <c r="E595" s="2"/>
      <c r="F595" s="184" t="str">
        <f>IF('Contatos - P.200'!I597="Sim",1," ")</f>
        <v xml:space="preserve"> </v>
      </c>
      <c r="G595" s="184" t="str">
        <f>IF(OR('Contatos - P.200'!K597="Ótimo",'Contatos - P.200'!K597="Regular"),1," ")</f>
        <v xml:space="preserve"> </v>
      </c>
      <c r="H595" s="184" t="str">
        <f>IF('Contatos - P.200'!M597="Sim",1," ")</f>
        <v xml:space="preserve"> </v>
      </c>
      <c r="I595" s="47">
        <f t="shared" si="18"/>
        <v>0</v>
      </c>
      <c r="J595" s="47">
        <f t="shared" si="19"/>
        <v>0</v>
      </c>
    </row>
    <row r="596" spans="4:10" x14ac:dyDescent="0.3">
      <c r="D596" s="2"/>
      <c r="E596" s="2"/>
      <c r="F596" s="184" t="str">
        <f>IF('Contatos - P.200'!I598="Sim",1," ")</f>
        <v xml:space="preserve"> </v>
      </c>
      <c r="G596" s="184" t="str">
        <f>IF(OR('Contatos - P.200'!K598="Ótimo",'Contatos - P.200'!K598="Regular"),1," ")</f>
        <v xml:space="preserve"> </v>
      </c>
      <c r="H596" s="184" t="str">
        <f>IF('Contatos - P.200'!M598="Sim",1," ")</f>
        <v xml:space="preserve"> </v>
      </c>
      <c r="I596" s="47">
        <f t="shared" si="18"/>
        <v>0</v>
      </c>
      <c r="J596" s="47">
        <f t="shared" si="19"/>
        <v>0</v>
      </c>
    </row>
    <row r="597" spans="4:10" x14ac:dyDescent="0.3">
      <c r="D597" s="2"/>
      <c r="E597" s="2"/>
      <c r="F597" s="184" t="str">
        <f>IF('Contatos - P.200'!I599="Sim",1," ")</f>
        <v xml:space="preserve"> </v>
      </c>
      <c r="G597" s="184" t="str">
        <f>IF(OR('Contatos - P.200'!K599="Ótimo",'Contatos - P.200'!K599="Regular"),1," ")</f>
        <v xml:space="preserve"> </v>
      </c>
      <c r="H597" s="184" t="str">
        <f>IF('Contatos - P.200'!M599="Sim",1," ")</f>
        <v xml:space="preserve"> </v>
      </c>
      <c r="I597" s="47">
        <f t="shared" si="18"/>
        <v>0</v>
      </c>
      <c r="J597" s="47">
        <f t="shared" si="19"/>
        <v>0</v>
      </c>
    </row>
    <row r="598" spans="4:10" x14ac:dyDescent="0.3">
      <c r="D598" s="2"/>
      <c r="E598" s="2"/>
      <c r="F598" s="184" t="str">
        <f>IF('Contatos - P.200'!I600="Sim",1," ")</f>
        <v xml:space="preserve"> </v>
      </c>
      <c r="G598" s="184" t="str">
        <f>IF(OR('Contatos - P.200'!K600="Ótimo",'Contatos - P.200'!K600="Regular"),1," ")</f>
        <v xml:space="preserve"> </v>
      </c>
      <c r="H598" s="184" t="str">
        <f>IF('Contatos - P.200'!M600="Sim",1," ")</f>
        <v xml:space="preserve"> </v>
      </c>
      <c r="I598" s="47">
        <f t="shared" si="18"/>
        <v>0</v>
      </c>
      <c r="J598" s="47">
        <f t="shared" si="19"/>
        <v>0</v>
      </c>
    </row>
    <row r="599" spans="4:10" x14ac:dyDescent="0.3">
      <c r="D599" s="2"/>
      <c r="E599" s="2"/>
      <c r="F599" s="184" t="str">
        <f>IF('Contatos - P.200'!I601="Sim",1," ")</f>
        <v xml:space="preserve"> </v>
      </c>
      <c r="G599" s="184" t="str">
        <f>IF(OR('Contatos - P.200'!K601="Ótimo",'Contatos - P.200'!K601="Regular"),1," ")</f>
        <v xml:space="preserve"> </v>
      </c>
      <c r="H599" s="184" t="str">
        <f>IF('Contatos - P.200'!M601="Sim",1," ")</f>
        <v xml:space="preserve"> </v>
      </c>
      <c r="I599" s="47">
        <f t="shared" si="18"/>
        <v>0</v>
      </c>
      <c r="J599" s="47">
        <f t="shared" si="19"/>
        <v>0</v>
      </c>
    </row>
    <row r="600" spans="4:10" x14ac:dyDescent="0.3">
      <c r="D600" s="2"/>
      <c r="E600" s="2"/>
      <c r="F600" s="184" t="str">
        <f>IF('Contatos - P.200'!I602="Sim",1," ")</f>
        <v xml:space="preserve"> </v>
      </c>
      <c r="G600" s="184" t="str">
        <f>IF(OR('Contatos - P.200'!K602="Ótimo",'Contatos - P.200'!K602="Regular"),1," ")</f>
        <v xml:space="preserve"> </v>
      </c>
      <c r="H600" s="184" t="str">
        <f>IF('Contatos - P.200'!M602="Sim",1," ")</f>
        <v xml:space="preserve"> </v>
      </c>
      <c r="I600" s="47">
        <f t="shared" si="18"/>
        <v>0</v>
      </c>
      <c r="J600" s="47">
        <f t="shared" si="19"/>
        <v>0</v>
      </c>
    </row>
    <row r="601" spans="4:10" x14ac:dyDescent="0.3">
      <c r="D601" s="2"/>
      <c r="E601" s="2"/>
      <c r="F601" s="184" t="str">
        <f>IF('Contatos - P.200'!I603="Sim",1," ")</f>
        <v xml:space="preserve"> </v>
      </c>
      <c r="G601" s="184" t="str">
        <f>IF(OR('Contatos - P.200'!K603="Ótimo",'Contatos - P.200'!K603="Regular"),1," ")</f>
        <v xml:space="preserve"> </v>
      </c>
      <c r="H601" s="184" t="str">
        <f>IF('Contatos - P.200'!M603="Sim",1," ")</f>
        <v xml:space="preserve"> </v>
      </c>
      <c r="I601" s="47">
        <f t="shared" si="18"/>
        <v>0</v>
      </c>
      <c r="J601" s="47">
        <f t="shared" si="19"/>
        <v>0</v>
      </c>
    </row>
    <row r="602" spans="4:10" x14ac:dyDescent="0.3">
      <c r="D602" s="2"/>
      <c r="E602" s="2"/>
      <c r="F602" s="184" t="str">
        <f>IF('Contatos - P.200'!I604="Sim",1," ")</f>
        <v xml:space="preserve"> </v>
      </c>
      <c r="G602" s="184" t="str">
        <f>IF(OR('Contatos - P.200'!K604="Ótimo",'Contatos - P.200'!K604="Regular"),1," ")</f>
        <v xml:space="preserve"> </v>
      </c>
      <c r="H602" s="184" t="str">
        <f>IF('Contatos - P.200'!M604="Sim",1," ")</f>
        <v xml:space="preserve"> </v>
      </c>
      <c r="I602" s="47">
        <f t="shared" si="18"/>
        <v>0</v>
      </c>
      <c r="J602" s="47">
        <f t="shared" si="19"/>
        <v>0</v>
      </c>
    </row>
    <row r="603" spans="4:10" x14ac:dyDescent="0.3">
      <c r="D603" s="2"/>
      <c r="E603" s="2"/>
      <c r="F603" s="184" t="str">
        <f>IF('Contatos - P.200'!I605="Sim",1," ")</f>
        <v xml:space="preserve"> </v>
      </c>
      <c r="G603" s="184" t="str">
        <f>IF(OR('Contatos - P.200'!K605="Ótimo",'Contatos - P.200'!K605="Regular"),1," ")</f>
        <v xml:space="preserve"> </v>
      </c>
      <c r="H603" s="184" t="str">
        <f>IF('Contatos - P.200'!M605="Sim",1," ")</f>
        <v xml:space="preserve"> </v>
      </c>
      <c r="I603" s="47">
        <f t="shared" si="18"/>
        <v>0</v>
      </c>
      <c r="J603" s="47">
        <f t="shared" si="19"/>
        <v>0</v>
      </c>
    </row>
    <row r="604" spans="4:10" x14ac:dyDescent="0.3">
      <c r="D604" s="2"/>
      <c r="E604" s="2"/>
      <c r="F604" s="184" t="str">
        <f>IF('Contatos - P.200'!I606="Sim",1," ")</f>
        <v xml:space="preserve"> </v>
      </c>
      <c r="G604" s="184" t="str">
        <f>IF(OR('Contatos - P.200'!K606="Ótimo",'Contatos - P.200'!K606="Regular"),1," ")</f>
        <v xml:space="preserve"> </v>
      </c>
      <c r="H604" s="184" t="str">
        <f>IF('Contatos - P.200'!M606="Sim",1," ")</f>
        <v xml:space="preserve"> </v>
      </c>
      <c r="I604" s="47">
        <f t="shared" si="18"/>
        <v>0</v>
      </c>
      <c r="J604" s="47">
        <f t="shared" si="19"/>
        <v>0</v>
      </c>
    </row>
    <row r="605" spans="4:10" x14ac:dyDescent="0.3">
      <c r="D605" s="2"/>
      <c r="E605" s="2"/>
      <c r="F605" s="184" t="str">
        <f>IF('Contatos - P.200'!I607="Sim",1," ")</f>
        <v xml:space="preserve"> </v>
      </c>
      <c r="G605" s="184" t="str">
        <f>IF(OR('Contatos - P.200'!K607="Ótimo",'Contatos - P.200'!K607="Regular"),1," ")</f>
        <v xml:space="preserve"> </v>
      </c>
      <c r="H605" s="184" t="str">
        <f>IF('Contatos - P.200'!M607="Sim",1," ")</f>
        <v xml:space="preserve"> </v>
      </c>
      <c r="I605" s="47">
        <f t="shared" si="18"/>
        <v>0</v>
      </c>
      <c r="J605" s="47">
        <f t="shared" si="19"/>
        <v>0</v>
      </c>
    </row>
    <row r="606" spans="4:10" x14ac:dyDescent="0.3">
      <c r="D606" s="2"/>
      <c r="E606" s="2"/>
      <c r="F606" s="184" t="str">
        <f>IF('Contatos - P.200'!I608="Sim",1," ")</f>
        <v xml:space="preserve"> </v>
      </c>
      <c r="G606" s="184" t="str">
        <f>IF(OR('Contatos - P.200'!K608="Ótimo",'Contatos - P.200'!K608="Regular"),1," ")</f>
        <v xml:space="preserve"> </v>
      </c>
      <c r="H606" s="184" t="str">
        <f>IF('Contatos - P.200'!M608="Sim",1," ")</f>
        <v xml:space="preserve"> </v>
      </c>
      <c r="I606" s="47">
        <f t="shared" si="18"/>
        <v>0</v>
      </c>
      <c r="J606" s="47">
        <f t="shared" si="19"/>
        <v>0</v>
      </c>
    </row>
    <row r="607" spans="4:10" x14ac:dyDescent="0.3">
      <c r="D607" s="2"/>
      <c r="E607" s="2"/>
      <c r="F607" s="184" t="str">
        <f>IF('Contatos - P.200'!I609="Sim",1," ")</f>
        <v xml:space="preserve"> </v>
      </c>
      <c r="G607" s="184" t="str">
        <f>IF(OR('Contatos - P.200'!K609="Ótimo",'Contatos - P.200'!K609="Regular"),1," ")</f>
        <v xml:space="preserve"> </v>
      </c>
      <c r="H607" s="184" t="str">
        <f>IF('Contatos - P.200'!M609="Sim",1," ")</f>
        <v xml:space="preserve"> </v>
      </c>
      <c r="I607" s="47">
        <f t="shared" si="18"/>
        <v>0</v>
      </c>
      <c r="J607" s="47">
        <f t="shared" si="19"/>
        <v>0</v>
      </c>
    </row>
    <row r="608" spans="4:10" x14ac:dyDescent="0.3">
      <c r="D608" s="2"/>
      <c r="E608" s="2"/>
      <c r="F608" s="184" t="str">
        <f>IF('Contatos - P.200'!I610="Sim",1," ")</f>
        <v xml:space="preserve"> </v>
      </c>
      <c r="G608" s="184" t="str">
        <f>IF(OR('Contatos - P.200'!K610="Ótimo",'Contatos - P.200'!K610="Regular"),1," ")</f>
        <v xml:space="preserve"> </v>
      </c>
      <c r="H608" s="184" t="str">
        <f>IF('Contatos - P.200'!M610="Sim",1," ")</f>
        <v xml:space="preserve"> </v>
      </c>
      <c r="I608" s="47">
        <f t="shared" si="18"/>
        <v>0</v>
      </c>
      <c r="J608" s="47">
        <f t="shared" si="19"/>
        <v>0</v>
      </c>
    </row>
    <row r="609" spans="4:10" x14ac:dyDescent="0.3">
      <c r="D609" s="2"/>
      <c r="E609" s="2"/>
      <c r="F609" s="184" t="str">
        <f>IF('Contatos - P.200'!I611="Sim",1," ")</f>
        <v xml:space="preserve"> </v>
      </c>
      <c r="G609" s="184" t="str">
        <f>IF(OR('Contatos - P.200'!K611="Ótimo",'Contatos - P.200'!K611="Regular"),1," ")</f>
        <v xml:space="preserve"> </v>
      </c>
      <c r="H609" s="184" t="str">
        <f>IF('Contatos - P.200'!M611="Sim",1," ")</f>
        <v xml:space="preserve"> </v>
      </c>
      <c r="I609" s="47">
        <f t="shared" si="18"/>
        <v>0</v>
      </c>
      <c r="J609" s="47">
        <f t="shared" si="19"/>
        <v>0</v>
      </c>
    </row>
    <row r="610" spans="4:10" x14ac:dyDescent="0.3">
      <c r="D610" s="2"/>
      <c r="E610" s="2"/>
      <c r="F610" s="184" t="str">
        <f>IF('Contatos - P.200'!I612="Sim",1," ")</f>
        <v xml:space="preserve"> </v>
      </c>
      <c r="G610" s="184" t="str">
        <f>IF(OR('Contatos - P.200'!K612="Ótimo",'Contatos - P.200'!K612="Regular"),1," ")</f>
        <v xml:space="preserve"> </v>
      </c>
      <c r="H610" s="184" t="str">
        <f>IF('Contatos - P.200'!M612="Sim",1," ")</f>
        <v xml:space="preserve"> </v>
      </c>
      <c r="I610" s="47">
        <f t="shared" si="18"/>
        <v>0</v>
      </c>
      <c r="J610" s="47">
        <f t="shared" si="19"/>
        <v>0</v>
      </c>
    </row>
    <row r="611" spans="4:10" x14ac:dyDescent="0.3">
      <c r="D611" s="2"/>
      <c r="E611" s="2"/>
      <c r="F611" s="184" t="str">
        <f>IF('Contatos - P.200'!I613="Sim",1," ")</f>
        <v xml:space="preserve"> </v>
      </c>
      <c r="G611" s="184" t="str">
        <f>IF(OR('Contatos - P.200'!K613="Ótimo",'Contatos - P.200'!K613="Regular"),1," ")</f>
        <v xml:space="preserve"> </v>
      </c>
      <c r="H611" s="184" t="str">
        <f>IF('Contatos - P.200'!M613="Sim",1," ")</f>
        <v xml:space="preserve"> </v>
      </c>
      <c r="I611" s="47">
        <f t="shared" si="18"/>
        <v>0</v>
      </c>
      <c r="J611" s="47">
        <f t="shared" si="19"/>
        <v>0</v>
      </c>
    </row>
    <row r="612" spans="4:10" x14ac:dyDescent="0.3">
      <c r="D612" s="2"/>
      <c r="E612" s="2"/>
      <c r="F612" s="184" t="str">
        <f>IF('Contatos - P.200'!I614="Sim",1," ")</f>
        <v xml:space="preserve"> </v>
      </c>
      <c r="G612" s="184" t="str">
        <f>IF(OR('Contatos - P.200'!K614="Ótimo",'Contatos - P.200'!K614="Regular"),1," ")</f>
        <v xml:space="preserve"> </v>
      </c>
      <c r="H612" s="184" t="str">
        <f>IF('Contatos - P.200'!M614="Sim",1," ")</f>
        <v xml:space="preserve"> </v>
      </c>
      <c r="I612" s="47">
        <f t="shared" si="18"/>
        <v>0</v>
      </c>
      <c r="J612" s="47">
        <f t="shared" si="19"/>
        <v>0</v>
      </c>
    </row>
    <row r="613" spans="4:10" x14ac:dyDescent="0.3">
      <c r="D613" s="2"/>
      <c r="E613" s="2"/>
      <c r="F613" s="184" t="str">
        <f>IF('Contatos - P.200'!I615="Sim",1," ")</f>
        <v xml:space="preserve"> </v>
      </c>
      <c r="G613" s="184" t="str">
        <f>IF(OR('Contatos - P.200'!K615="Ótimo",'Contatos - P.200'!K615="Regular"),1," ")</f>
        <v xml:space="preserve"> </v>
      </c>
      <c r="H613" s="184" t="str">
        <f>IF('Contatos - P.200'!M615="Sim",1," ")</f>
        <v xml:space="preserve"> </v>
      </c>
      <c r="I613" s="47">
        <f t="shared" si="18"/>
        <v>0</v>
      </c>
      <c r="J613" s="47">
        <f t="shared" si="19"/>
        <v>0</v>
      </c>
    </row>
    <row r="614" spans="4:10" x14ac:dyDescent="0.3">
      <c r="D614" s="2"/>
      <c r="E614" s="2"/>
      <c r="F614" s="184" t="str">
        <f>IF('Contatos - P.200'!I616="Sim",1," ")</f>
        <v xml:space="preserve"> </v>
      </c>
      <c r="G614" s="184" t="str">
        <f>IF(OR('Contatos - P.200'!K616="Ótimo",'Contatos - P.200'!K616="Regular"),1," ")</f>
        <v xml:space="preserve"> </v>
      </c>
      <c r="H614" s="184" t="str">
        <f>IF('Contatos - P.200'!M616="Sim",1," ")</f>
        <v xml:space="preserve"> </v>
      </c>
      <c r="I614" s="47">
        <f t="shared" si="18"/>
        <v>0</v>
      </c>
      <c r="J614" s="47">
        <f t="shared" si="19"/>
        <v>0</v>
      </c>
    </row>
    <row r="615" spans="4:10" x14ac:dyDescent="0.3">
      <c r="D615" s="2"/>
      <c r="E615" s="2"/>
      <c r="F615" s="184" t="str">
        <f>IF('Contatos - P.200'!I617="Sim",1," ")</f>
        <v xml:space="preserve"> </v>
      </c>
      <c r="G615" s="184" t="str">
        <f>IF(OR('Contatos - P.200'!K617="Ótimo",'Contatos - P.200'!K617="Regular"),1," ")</f>
        <v xml:space="preserve"> </v>
      </c>
      <c r="H615" s="184" t="str">
        <f>IF('Contatos - P.200'!M617="Sim",1," ")</f>
        <v xml:space="preserve"> </v>
      </c>
      <c r="I615" s="47">
        <f t="shared" si="18"/>
        <v>0</v>
      </c>
      <c r="J615" s="47">
        <f t="shared" si="19"/>
        <v>0</v>
      </c>
    </row>
    <row r="616" spans="4:10" x14ac:dyDescent="0.3">
      <c r="D616" s="2"/>
      <c r="E616" s="2"/>
      <c r="F616" s="184" t="str">
        <f>IF('Contatos - P.200'!I618="Sim",1," ")</f>
        <v xml:space="preserve"> </v>
      </c>
      <c r="G616" s="184" t="str">
        <f>IF(OR('Contatos - P.200'!K618="Ótimo",'Contatos - P.200'!K618="Regular"),1," ")</f>
        <v xml:space="preserve"> </v>
      </c>
      <c r="H616" s="184" t="str">
        <f>IF('Contatos - P.200'!M618="Sim",1," ")</f>
        <v xml:space="preserve"> </v>
      </c>
      <c r="I616" s="47">
        <f t="shared" si="18"/>
        <v>0</v>
      </c>
      <c r="J616" s="47">
        <f t="shared" si="19"/>
        <v>0</v>
      </c>
    </row>
    <row r="617" spans="4:10" x14ac:dyDescent="0.3">
      <c r="D617" s="2"/>
      <c r="E617" s="2"/>
      <c r="F617" s="184" t="str">
        <f>IF('Contatos - P.200'!I619="Sim",1," ")</f>
        <v xml:space="preserve"> </v>
      </c>
      <c r="G617" s="184" t="str">
        <f>IF(OR('Contatos - P.200'!K619="Ótimo",'Contatos - P.200'!K619="Regular"),1," ")</f>
        <v xml:space="preserve"> </v>
      </c>
      <c r="H617" s="184" t="str">
        <f>IF('Contatos - P.200'!M619="Sim",1," ")</f>
        <v xml:space="preserve"> </v>
      </c>
      <c r="I617" s="47">
        <f t="shared" si="18"/>
        <v>0</v>
      </c>
      <c r="J617" s="47">
        <f t="shared" si="19"/>
        <v>0</v>
      </c>
    </row>
    <row r="618" spans="4:10" x14ac:dyDescent="0.3">
      <c r="D618" s="2"/>
      <c r="E618" s="2"/>
      <c r="F618" s="184" t="str">
        <f>IF('Contatos - P.200'!I620="Sim",1," ")</f>
        <v xml:space="preserve"> </v>
      </c>
      <c r="G618" s="184" t="str">
        <f>IF(OR('Contatos - P.200'!K620="Ótimo",'Contatos - P.200'!K620="Regular"),1," ")</f>
        <v xml:space="preserve"> </v>
      </c>
      <c r="H618" s="184" t="str">
        <f>IF('Contatos - P.200'!M620="Sim",1," ")</f>
        <v xml:space="preserve"> </v>
      </c>
      <c r="I618" s="47">
        <f t="shared" si="18"/>
        <v>0</v>
      </c>
      <c r="J618" s="47">
        <f t="shared" si="19"/>
        <v>0</v>
      </c>
    </row>
    <row r="619" spans="4:10" x14ac:dyDescent="0.3">
      <c r="D619" s="2"/>
      <c r="E619" s="2"/>
      <c r="F619" s="184" t="str">
        <f>IF('Contatos - P.200'!I621="Sim",1," ")</f>
        <v xml:space="preserve"> </v>
      </c>
      <c r="G619" s="184" t="str">
        <f>IF(OR('Contatos - P.200'!K621="Ótimo",'Contatos - P.200'!K621="Regular"),1," ")</f>
        <v xml:space="preserve"> </v>
      </c>
      <c r="H619" s="184" t="str">
        <f>IF('Contatos - P.200'!M621="Sim",1," ")</f>
        <v xml:space="preserve"> </v>
      </c>
      <c r="I619" s="47">
        <f t="shared" si="18"/>
        <v>0</v>
      </c>
      <c r="J619" s="47">
        <f t="shared" si="19"/>
        <v>0</v>
      </c>
    </row>
    <row r="620" spans="4:10" x14ac:dyDescent="0.3">
      <c r="D620" s="2"/>
      <c r="E620" s="2"/>
      <c r="F620" s="184" t="str">
        <f>IF('Contatos - P.200'!I622="Sim",1," ")</f>
        <v xml:space="preserve"> </v>
      </c>
      <c r="G620" s="184" t="str">
        <f>IF(OR('Contatos - P.200'!K622="Ótimo",'Contatos - P.200'!K622="Regular"),1," ")</f>
        <v xml:space="preserve"> </v>
      </c>
      <c r="H620" s="184" t="str">
        <f>IF('Contatos - P.200'!M622="Sim",1," ")</f>
        <v xml:space="preserve"> </v>
      </c>
      <c r="I620" s="47">
        <f t="shared" si="18"/>
        <v>0</v>
      </c>
      <c r="J620" s="47">
        <f t="shared" si="19"/>
        <v>0</v>
      </c>
    </row>
    <row r="621" spans="4:10" x14ac:dyDescent="0.3">
      <c r="D621" s="2"/>
      <c r="E621" s="2"/>
      <c r="F621" s="184" t="str">
        <f>IF('Contatos - P.200'!I623="Sim",1," ")</f>
        <v xml:space="preserve"> </v>
      </c>
      <c r="G621" s="184" t="str">
        <f>IF(OR('Contatos - P.200'!K623="Ótimo",'Contatos - P.200'!K623="Regular"),1," ")</f>
        <v xml:space="preserve"> </v>
      </c>
      <c r="H621" s="184" t="str">
        <f>IF('Contatos - P.200'!M623="Sim",1," ")</f>
        <v xml:space="preserve"> </v>
      </c>
      <c r="I621" s="47">
        <f t="shared" si="18"/>
        <v>0</v>
      </c>
      <c r="J621" s="47">
        <f t="shared" si="19"/>
        <v>0</v>
      </c>
    </row>
    <row r="622" spans="4:10" x14ac:dyDescent="0.3">
      <c r="D622" s="2"/>
      <c r="E622" s="2"/>
      <c r="F622" s="184" t="str">
        <f>IF('Contatos - P.200'!I624="Sim",1," ")</f>
        <v xml:space="preserve"> </v>
      </c>
      <c r="G622" s="184" t="str">
        <f>IF(OR('Contatos - P.200'!K624="Ótimo",'Contatos - P.200'!K624="Regular"),1," ")</f>
        <v xml:space="preserve"> </v>
      </c>
      <c r="H622" s="184" t="str">
        <f>IF('Contatos - P.200'!M624="Sim",1," ")</f>
        <v xml:space="preserve"> </v>
      </c>
      <c r="I622" s="47">
        <f t="shared" si="18"/>
        <v>0</v>
      </c>
      <c r="J622" s="47">
        <f t="shared" si="19"/>
        <v>0</v>
      </c>
    </row>
    <row r="623" spans="4:10" x14ac:dyDescent="0.3">
      <c r="D623" s="2"/>
      <c r="E623" s="2"/>
      <c r="F623" s="184" t="str">
        <f>IF('Contatos - P.200'!I625="Sim",1," ")</f>
        <v xml:space="preserve"> </v>
      </c>
      <c r="G623" s="184" t="str">
        <f>IF(OR('Contatos - P.200'!K625="Ótimo",'Contatos - P.200'!K625="Regular"),1," ")</f>
        <v xml:space="preserve"> </v>
      </c>
      <c r="H623" s="184" t="str">
        <f>IF('Contatos - P.200'!M625="Sim",1," ")</f>
        <v xml:space="preserve"> </v>
      </c>
      <c r="I623" s="47">
        <f t="shared" si="18"/>
        <v>0</v>
      </c>
      <c r="J623" s="47">
        <f t="shared" si="19"/>
        <v>0</v>
      </c>
    </row>
    <row r="624" spans="4:10" x14ac:dyDescent="0.3">
      <c r="D624" s="2"/>
      <c r="E624" s="2"/>
      <c r="F624" s="184" t="str">
        <f>IF('Contatos - P.200'!I626="Sim",1," ")</f>
        <v xml:space="preserve"> </v>
      </c>
      <c r="G624" s="184" t="str">
        <f>IF(OR('Contatos - P.200'!K626="Ótimo",'Contatos - P.200'!K626="Regular"),1," ")</f>
        <v xml:space="preserve"> </v>
      </c>
      <c r="H624" s="184" t="str">
        <f>IF('Contatos - P.200'!M626="Sim",1," ")</f>
        <v xml:space="preserve"> </v>
      </c>
      <c r="I624" s="47">
        <f t="shared" si="18"/>
        <v>0</v>
      </c>
      <c r="J624" s="47">
        <f t="shared" si="19"/>
        <v>0</v>
      </c>
    </row>
    <row r="625" spans="4:10" x14ac:dyDescent="0.3">
      <c r="D625" s="2"/>
      <c r="E625" s="2"/>
      <c r="F625" s="184" t="str">
        <f>IF('Contatos - P.200'!I627="Sim",1," ")</f>
        <v xml:space="preserve"> </v>
      </c>
      <c r="G625" s="184" t="str">
        <f>IF(OR('Contatos - P.200'!K627="Ótimo",'Contatos - P.200'!K627="Regular"),1," ")</f>
        <v xml:space="preserve"> </v>
      </c>
      <c r="H625" s="184" t="str">
        <f>IF('Contatos - P.200'!M627="Sim",1," ")</f>
        <v xml:space="preserve"> </v>
      </c>
      <c r="I625" s="47">
        <f t="shared" si="18"/>
        <v>0</v>
      </c>
      <c r="J625" s="47">
        <f t="shared" si="19"/>
        <v>0</v>
      </c>
    </row>
    <row r="626" spans="4:10" x14ac:dyDescent="0.3">
      <c r="D626" s="2"/>
      <c r="E626" s="2"/>
      <c r="F626" s="184" t="str">
        <f>IF('Contatos - P.200'!I628="Sim",1," ")</f>
        <v xml:space="preserve"> </v>
      </c>
      <c r="G626" s="184" t="str">
        <f>IF(OR('Contatos - P.200'!K628="Ótimo",'Contatos - P.200'!K628="Regular"),1," ")</f>
        <v xml:space="preserve"> </v>
      </c>
      <c r="H626" s="184" t="str">
        <f>IF('Contatos - P.200'!M628="Sim",1," ")</f>
        <v xml:space="preserve"> </v>
      </c>
      <c r="I626" s="47">
        <f t="shared" si="18"/>
        <v>0</v>
      </c>
      <c r="J626" s="47">
        <f t="shared" si="19"/>
        <v>0</v>
      </c>
    </row>
    <row r="627" spans="4:10" x14ac:dyDescent="0.3">
      <c r="D627" s="2"/>
      <c r="E627" s="2"/>
      <c r="F627" s="184" t="str">
        <f>IF('Contatos - P.200'!I629="Sim",1," ")</f>
        <v xml:space="preserve"> </v>
      </c>
      <c r="G627" s="184" t="str">
        <f>IF(OR('Contatos - P.200'!K629="Ótimo",'Contatos - P.200'!K629="Regular"),1," ")</f>
        <v xml:space="preserve"> </v>
      </c>
      <c r="H627" s="184" t="str">
        <f>IF('Contatos - P.200'!M629="Sim",1," ")</f>
        <v xml:space="preserve"> </v>
      </c>
      <c r="I627" s="47">
        <f t="shared" si="18"/>
        <v>0</v>
      </c>
      <c r="J627" s="47">
        <f t="shared" si="19"/>
        <v>0</v>
      </c>
    </row>
    <row r="628" spans="4:10" x14ac:dyDescent="0.3">
      <c r="D628" s="2"/>
      <c r="E628" s="2"/>
      <c r="F628" s="184" t="str">
        <f>IF('Contatos - P.200'!I630="Sim",1," ")</f>
        <v xml:space="preserve"> </v>
      </c>
      <c r="G628" s="184" t="str">
        <f>IF(OR('Contatos - P.200'!K630="Ótimo",'Contatos - P.200'!K630="Regular"),1," ")</f>
        <v xml:space="preserve"> </v>
      </c>
      <c r="H628" s="184" t="str">
        <f>IF('Contatos - P.200'!M630="Sim",1," ")</f>
        <v xml:space="preserve"> </v>
      </c>
      <c r="I628" s="47">
        <f t="shared" si="18"/>
        <v>0</v>
      </c>
      <c r="J628" s="47">
        <f t="shared" si="19"/>
        <v>0</v>
      </c>
    </row>
    <row r="629" spans="4:10" x14ac:dyDescent="0.3">
      <c r="D629" s="2"/>
      <c r="E629" s="2"/>
      <c r="F629" s="184" t="str">
        <f>IF('Contatos - P.200'!I631="Sim",1," ")</f>
        <v xml:space="preserve"> </v>
      </c>
      <c r="G629" s="184" t="str">
        <f>IF(OR('Contatos - P.200'!K631="Ótimo",'Contatos - P.200'!K631="Regular"),1," ")</f>
        <v xml:space="preserve"> </v>
      </c>
      <c r="H629" s="184" t="str">
        <f>IF('Contatos - P.200'!M631="Sim",1," ")</f>
        <v xml:space="preserve"> </v>
      </c>
      <c r="I629" s="47">
        <f t="shared" si="18"/>
        <v>0</v>
      </c>
      <c r="J629" s="47">
        <f t="shared" si="19"/>
        <v>0</v>
      </c>
    </row>
    <row r="630" spans="4:10" x14ac:dyDescent="0.3">
      <c r="D630" s="2"/>
      <c r="E630" s="2"/>
      <c r="F630" s="184" t="str">
        <f>IF('Contatos - P.200'!I632="Sim",1," ")</f>
        <v xml:space="preserve"> </v>
      </c>
      <c r="G630" s="184" t="str">
        <f>IF(OR('Contatos - P.200'!K632="Ótimo",'Contatos - P.200'!K632="Regular"),1," ")</f>
        <v xml:space="preserve"> </v>
      </c>
      <c r="H630" s="184" t="str">
        <f>IF('Contatos - P.200'!M632="Sim",1," ")</f>
        <v xml:space="preserve"> </v>
      </c>
      <c r="I630" s="47">
        <f t="shared" si="18"/>
        <v>0</v>
      </c>
      <c r="J630" s="47">
        <f t="shared" si="19"/>
        <v>0</v>
      </c>
    </row>
    <row r="631" spans="4:10" x14ac:dyDescent="0.3">
      <c r="D631" s="2"/>
      <c r="E631" s="2"/>
      <c r="F631" s="184" t="str">
        <f>IF('Contatos - P.200'!I633="Sim",1," ")</f>
        <v xml:space="preserve"> </v>
      </c>
      <c r="G631" s="184" t="str">
        <f>IF(OR('Contatos - P.200'!K633="Ótimo",'Contatos - P.200'!K633="Regular"),1," ")</f>
        <v xml:space="preserve"> </v>
      </c>
      <c r="H631" s="184" t="str">
        <f>IF('Contatos - P.200'!M633="Sim",1," ")</f>
        <v xml:space="preserve"> </v>
      </c>
      <c r="I631" s="47">
        <f t="shared" si="18"/>
        <v>0</v>
      </c>
      <c r="J631" s="47">
        <f t="shared" si="19"/>
        <v>0</v>
      </c>
    </row>
    <row r="632" spans="4:10" x14ac:dyDescent="0.3">
      <c r="D632" s="2"/>
      <c r="E632" s="2"/>
      <c r="F632" s="184" t="str">
        <f>IF('Contatos - P.200'!I634="Sim",1," ")</f>
        <v xml:space="preserve"> </v>
      </c>
      <c r="G632" s="184" t="str">
        <f>IF(OR('Contatos - P.200'!K634="Ótimo",'Contatos - P.200'!K634="Regular"),1," ")</f>
        <v xml:space="preserve"> </v>
      </c>
      <c r="H632" s="184" t="str">
        <f>IF('Contatos - P.200'!M634="Sim",1," ")</f>
        <v xml:space="preserve"> </v>
      </c>
      <c r="I632" s="47">
        <f t="shared" si="18"/>
        <v>0</v>
      </c>
      <c r="J632" s="47">
        <f t="shared" si="19"/>
        <v>0</v>
      </c>
    </row>
    <row r="633" spans="4:10" x14ac:dyDescent="0.3">
      <c r="D633" s="2"/>
      <c r="E633" s="2"/>
      <c r="F633" s="184" t="str">
        <f>IF('Contatos - P.200'!I635="Sim",1," ")</f>
        <v xml:space="preserve"> </v>
      </c>
      <c r="G633" s="184" t="str">
        <f>IF(OR('Contatos - P.200'!K635="Ótimo",'Contatos - P.200'!K635="Regular"),1," ")</f>
        <v xml:space="preserve"> </v>
      </c>
      <c r="H633" s="184" t="str">
        <f>IF('Contatos - P.200'!M635="Sim",1," ")</f>
        <v xml:space="preserve"> </v>
      </c>
      <c r="I633" s="47">
        <f t="shared" si="18"/>
        <v>0</v>
      </c>
      <c r="J633" s="47">
        <f t="shared" si="19"/>
        <v>0</v>
      </c>
    </row>
    <row r="634" spans="4:10" x14ac:dyDescent="0.3">
      <c r="D634" s="2"/>
      <c r="E634" s="2"/>
      <c r="F634" s="184" t="str">
        <f>IF('Contatos - P.200'!I636="Sim",1," ")</f>
        <v xml:space="preserve"> </v>
      </c>
      <c r="G634" s="184" t="str">
        <f>IF(OR('Contatos - P.200'!K636="Ótimo",'Contatos - P.200'!K636="Regular"),1," ")</f>
        <v xml:space="preserve"> </v>
      </c>
      <c r="H634" s="184" t="str">
        <f>IF('Contatos - P.200'!M636="Sim",1," ")</f>
        <v xml:space="preserve"> </v>
      </c>
      <c r="I634" s="47">
        <f t="shared" si="18"/>
        <v>0</v>
      </c>
      <c r="J634" s="47">
        <f t="shared" si="19"/>
        <v>0</v>
      </c>
    </row>
    <row r="635" spans="4:10" x14ac:dyDescent="0.3">
      <c r="D635" s="2"/>
      <c r="E635" s="2"/>
      <c r="F635" s="184" t="str">
        <f>IF('Contatos - P.200'!I637="Sim",1," ")</f>
        <v xml:space="preserve"> </v>
      </c>
      <c r="G635" s="184" t="str">
        <f>IF(OR('Contatos - P.200'!K637="Ótimo",'Contatos - P.200'!K637="Regular"),1," ")</f>
        <v xml:space="preserve"> </v>
      </c>
      <c r="H635" s="184" t="str">
        <f>IF('Contatos - P.200'!M637="Sim",1," ")</f>
        <v xml:space="preserve"> </v>
      </c>
      <c r="I635" s="47">
        <f t="shared" si="18"/>
        <v>0</v>
      </c>
      <c r="J635" s="47">
        <f t="shared" si="19"/>
        <v>0</v>
      </c>
    </row>
    <row r="636" spans="4:10" x14ac:dyDescent="0.3">
      <c r="D636" s="2"/>
      <c r="E636" s="2"/>
      <c r="F636" s="184" t="str">
        <f>IF('Contatos - P.200'!I638="Sim",1," ")</f>
        <v xml:space="preserve"> </v>
      </c>
      <c r="G636" s="184" t="str">
        <f>IF(OR('Contatos - P.200'!K638="Ótimo",'Contatos - P.200'!K638="Regular"),1," ")</f>
        <v xml:space="preserve"> </v>
      </c>
      <c r="H636" s="184" t="str">
        <f>IF('Contatos - P.200'!M638="Sim",1," ")</f>
        <v xml:space="preserve"> </v>
      </c>
      <c r="I636" s="47">
        <f t="shared" si="18"/>
        <v>0</v>
      </c>
      <c r="J636" s="47">
        <f t="shared" si="19"/>
        <v>0</v>
      </c>
    </row>
    <row r="637" spans="4:10" x14ac:dyDescent="0.3">
      <c r="D637" s="2"/>
      <c r="E637" s="2"/>
      <c r="F637" s="184" t="str">
        <f>IF('Contatos - P.200'!I639="Sim",1," ")</f>
        <v xml:space="preserve"> </v>
      </c>
      <c r="G637" s="184" t="str">
        <f>IF(OR('Contatos - P.200'!K639="Ótimo",'Contatos - P.200'!K639="Regular"),1," ")</f>
        <v xml:space="preserve"> </v>
      </c>
      <c r="H637" s="184" t="str">
        <f>IF('Contatos - P.200'!M639="Sim",1," ")</f>
        <v xml:space="preserve"> </v>
      </c>
      <c r="I637" s="47">
        <f t="shared" si="18"/>
        <v>0</v>
      </c>
      <c r="J637" s="47">
        <f t="shared" si="19"/>
        <v>0</v>
      </c>
    </row>
    <row r="638" spans="4:10" x14ac:dyDescent="0.3">
      <c r="D638" s="2"/>
      <c r="E638" s="2"/>
      <c r="F638" s="184" t="str">
        <f>IF('Contatos - P.200'!I640="Sim",1," ")</f>
        <v xml:space="preserve"> </v>
      </c>
      <c r="G638" s="184" t="str">
        <f>IF(OR('Contatos - P.200'!K640="Ótimo",'Contatos - P.200'!K640="Regular"),1," ")</f>
        <v xml:space="preserve"> </v>
      </c>
      <c r="H638" s="184" t="str">
        <f>IF('Contatos - P.200'!M640="Sim",1," ")</f>
        <v xml:space="preserve"> </v>
      </c>
      <c r="I638" s="47">
        <f t="shared" si="18"/>
        <v>0</v>
      </c>
      <c r="J638" s="47">
        <f t="shared" si="19"/>
        <v>0</v>
      </c>
    </row>
    <row r="639" spans="4:10" x14ac:dyDescent="0.3">
      <c r="D639" s="2"/>
      <c r="E639" s="2"/>
      <c r="F639" s="184" t="str">
        <f>IF('Contatos - P.200'!I641="Sim",1," ")</f>
        <v xml:space="preserve"> </v>
      </c>
      <c r="G639" s="184" t="str">
        <f>IF(OR('Contatos - P.200'!K641="Ótimo",'Contatos - P.200'!K641="Regular"),1," ")</f>
        <v xml:space="preserve"> </v>
      </c>
      <c r="H639" s="184" t="str">
        <f>IF('Contatos - P.200'!M641="Sim",1," ")</f>
        <v xml:space="preserve"> </v>
      </c>
      <c r="I639" s="47">
        <f t="shared" si="18"/>
        <v>0</v>
      </c>
      <c r="J639" s="47">
        <f t="shared" si="19"/>
        <v>0</v>
      </c>
    </row>
    <row r="640" spans="4:10" x14ac:dyDescent="0.3">
      <c r="D640" s="2"/>
      <c r="E640" s="2"/>
      <c r="F640" s="184" t="str">
        <f>IF('Contatos - P.200'!I642="Sim",1," ")</f>
        <v xml:space="preserve"> </v>
      </c>
      <c r="G640" s="184" t="str">
        <f>IF(OR('Contatos - P.200'!K642="Ótimo",'Contatos - P.200'!K642="Regular"),1," ")</f>
        <v xml:space="preserve"> </v>
      </c>
      <c r="H640" s="184" t="str">
        <f>IF('Contatos - P.200'!M642="Sim",1," ")</f>
        <v xml:space="preserve"> </v>
      </c>
      <c r="I640" s="47">
        <f t="shared" si="18"/>
        <v>0</v>
      </c>
      <c r="J640" s="47">
        <f t="shared" si="19"/>
        <v>0</v>
      </c>
    </row>
    <row r="641" spans="4:10" x14ac:dyDescent="0.3">
      <c r="D641" s="2"/>
      <c r="E641" s="2"/>
      <c r="F641" s="184" t="str">
        <f>IF('Contatos - P.200'!I643="Sim",1," ")</f>
        <v xml:space="preserve"> </v>
      </c>
      <c r="G641" s="184" t="str">
        <f>IF(OR('Contatos - P.200'!K643="Ótimo",'Contatos - P.200'!K643="Regular"),1," ")</f>
        <v xml:space="preserve"> </v>
      </c>
      <c r="H641" s="184" t="str">
        <f>IF('Contatos - P.200'!M643="Sim",1," ")</f>
        <v xml:space="preserve"> </v>
      </c>
      <c r="I641" s="47">
        <f t="shared" si="18"/>
        <v>0</v>
      </c>
      <c r="J641" s="47">
        <f t="shared" si="19"/>
        <v>0</v>
      </c>
    </row>
    <row r="642" spans="4:10" x14ac:dyDescent="0.3">
      <c r="D642" s="2"/>
      <c r="E642" s="2"/>
      <c r="F642" s="184" t="str">
        <f>IF('Contatos - P.200'!I644="Sim",1," ")</f>
        <v xml:space="preserve"> </v>
      </c>
      <c r="G642" s="184" t="str">
        <f>IF(OR('Contatos - P.200'!K644="Ótimo",'Contatos - P.200'!K644="Regular"),1," ")</f>
        <v xml:space="preserve"> </v>
      </c>
      <c r="H642" s="184" t="str">
        <f>IF('Contatos - P.200'!M644="Sim",1," ")</f>
        <v xml:space="preserve"> </v>
      </c>
      <c r="I642" s="47">
        <f t="shared" si="18"/>
        <v>0</v>
      </c>
      <c r="J642" s="47">
        <f t="shared" si="19"/>
        <v>0</v>
      </c>
    </row>
    <row r="643" spans="4:10" x14ac:dyDescent="0.3">
      <c r="D643" s="2"/>
      <c r="E643" s="2"/>
      <c r="F643" s="184" t="str">
        <f>IF('Contatos - P.200'!I645="Sim",1," ")</f>
        <v xml:space="preserve"> </v>
      </c>
      <c r="G643" s="184" t="str">
        <f>IF(OR('Contatos - P.200'!K645="Ótimo",'Contatos - P.200'!K645="Regular"),1," ")</f>
        <v xml:space="preserve"> </v>
      </c>
      <c r="H643" s="184" t="str">
        <f>IF('Contatos - P.200'!M645="Sim",1," ")</f>
        <v xml:space="preserve"> </v>
      </c>
      <c r="I643" s="47">
        <f t="shared" si="18"/>
        <v>0</v>
      </c>
      <c r="J643" s="47">
        <f t="shared" si="19"/>
        <v>0</v>
      </c>
    </row>
    <row r="644" spans="4:10" x14ac:dyDescent="0.3">
      <c r="D644" s="2"/>
      <c r="E644" s="2"/>
      <c r="F644" s="184" t="str">
        <f>IF('Contatos - P.200'!I646="Sim",1," ")</f>
        <v xml:space="preserve"> </v>
      </c>
      <c r="G644" s="184" t="str">
        <f>IF(OR('Contatos - P.200'!K646="Ótimo",'Contatos - P.200'!K646="Regular"),1," ")</f>
        <v xml:space="preserve"> </v>
      </c>
      <c r="H644" s="184" t="str">
        <f>IF('Contatos - P.200'!M646="Sim",1," ")</f>
        <v xml:space="preserve"> </v>
      </c>
      <c r="I644" s="47">
        <f t="shared" si="18"/>
        <v>0</v>
      </c>
      <c r="J644" s="47">
        <f t="shared" si="19"/>
        <v>0</v>
      </c>
    </row>
    <row r="645" spans="4:10" x14ac:dyDescent="0.3">
      <c r="D645" s="2"/>
      <c r="E645" s="2"/>
      <c r="F645" s="184" t="str">
        <f>IF('Contatos - P.200'!I647="Sim",1," ")</f>
        <v xml:space="preserve"> </v>
      </c>
      <c r="G645" s="184" t="str">
        <f>IF(OR('Contatos - P.200'!K647="Ótimo",'Contatos - P.200'!K647="Regular"),1," ")</f>
        <v xml:space="preserve"> </v>
      </c>
      <c r="H645" s="184" t="str">
        <f>IF('Contatos - P.200'!M647="Sim",1," ")</f>
        <v xml:space="preserve"> </v>
      </c>
      <c r="I645" s="47">
        <f t="shared" ref="I645:I708" si="20">SUM(F645:H645)</f>
        <v>0</v>
      </c>
      <c r="J645" s="47">
        <f t="shared" si="19"/>
        <v>0</v>
      </c>
    </row>
    <row r="646" spans="4:10" x14ac:dyDescent="0.3">
      <c r="D646" s="2"/>
      <c r="E646" s="2"/>
      <c r="F646" s="184" t="str">
        <f>IF('Contatos - P.200'!I648="Sim",1," ")</f>
        <v xml:space="preserve"> </v>
      </c>
      <c r="G646" s="184" t="str">
        <f>IF(OR('Contatos - P.200'!K648="Ótimo",'Contatos - P.200'!K648="Regular"),1," ")</f>
        <v xml:space="preserve"> </v>
      </c>
      <c r="H646" s="184" t="str">
        <f>IF('Contatos - P.200'!M648="Sim",1," ")</f>
        <v xml:space="preserve"> </v>
      </c>
      <c r="I646" s="47">
        <f t="shared" si="20"/>
        <v>0</v>
      </c>
      <c r="J646" s="47">
        <f t="shared" ref="J646:J709" si="21">SUM(F646:G646)</f>
        <v>0</v>
      </c>
    </row>
    <row r="647" spans="4:10" x14ac:dyDescent="0.3">
      <c r="D647" s="2"/>
      <c r="E647" s="2"/>
      <c r="F647" s="184" t="str">
        <f>IF('Contatos - P.200'!I649="Sim",1," ")</f>
        <v xml:space="preserve"> </v>
      </c>
      <c r="G647" s="184" t="str">
        <f>IF(OR('Contatos - P.200'!K649="Ótimo",'Contatos - P.200'!K649="Regular"),1," ")</f>
        <v xml:space="preserve"> </v>
      </c>
      <c r="H647" s="184" t="str">
        <f>IF('Contatos - P.200'!M649="Sim",1," ")</f>
        <v xml:space="preserve"> </v>
      </c>
      <c r="I647" s="47">
        <f t="shared" si="20"/>
        <v>0</v>
      </c>
      <c r="J647" s="47">
        <f t="shared" si="21"/>
        <v>0</v>
      </c>
    </row>
    <row r="648" spans="4:10" x14ac:dyDescent="0.3">
      <c r="D648" s="2"/>
      <c r="E648" s="2"/>
      <c r="F648" s="184" t="str">
        <f>IF('Contatos - P.200'!I650="Sim",1," ")</f>
        <v xml:space="preserve"> </v>
      </c>
      <c r="G648" s="184" t="str">
        <f>IF(OR('Contatos - P.200'!K650="Ótimo",'Contatos - P.200'!K650="Regular"),1," ")</f>
        <v xml:space="preserve"> </v>
      </c>
      <c r="H648" s="184" t="str">
        <f>IF('Contatos - P.200'!M650="Sim",1," ")</f>
        <v xml:space="preserve"> </v>
      </c>
      <c r="I648" s="47">
        <f t="shared" si="20"/>
        <v>0</v>
      </c>
      <c r="J648" s="47">
        <f t="shared" si="21"/>
        <v>0</v>
      </c>
    </row>
    <row r="649" spans="4:10" x14ac:dyDescent="0.3">
      <c r="D649" s="2"/>
      <c r="E649" s="2"/>
      <c r="F649" s="184" t="str">
        <f>IF('Contatos - P.200'!I651="Sim",1," ")</f>
        <v xml:space="preserve"> </v>
      </c>
      <c r="G649" s="184" t="str">
        <f>IF(OR('Contatos - P.200'!K651="Ótimo",'Contatos - P.200'!K651="Regular"),1," ")</f>
        <v xml:space="preserve"> </v>
      </c>
      <c r="H649" s="184" t="str">
        <f>IF('Contatos - P.200'!M651="Sim",1," ")</f>
        <v xml:space="preserve"> </v>
      </c>
      <c r="I649" s="47">
        <f t="shared" si="20"/>
        <v>0</v>
      </c>
      <c r="J649" s="47">
        <f t="shared" si="21"/>
        <v>0</v>
      </c>
    </row>
    <row r="650" spans="4:10" x14ac:dyDescent="0.3">
      <c r="D650" s="2"/>
      <c r="E650" s="2"/>
      <c r="F650" s="184" t="str">
        <f>IF('Contatos - P.200'!I652="Sim",1," ")</f>
        <v xml:space="preserve"> </v>
      </c>
      <c r="G650" s="184" t="str">
        <f>IF(OR('Contatos - P.200'!K652="Ótimo",'Contatos - P.200'!K652="Regular"),1," ")</f>
        <v xml:space="preserve"> </v>
      </c>
      <c r="H650" s="184" t="str">
        <f>IF('Contatos - P.200'!M652="Sim",1," ")</f>
        <v xml:space="preserve"> </v>
      </c>
      <c r="I650" s="47">
        <f t="shared" si="20"/>
        <v>0</v>
      </c>
      <c r="J650" s="47">
        <f t="shared" si="21"/>
        <v>0</v>
      </c>
    </row>
    <row r="651" spans="4:10" x14ac:dyDescent="0.3">
      <c r="D651" s="2"/>
      <c r="E651" s="2"/>
      <c r="F651" s="184" t="str">
        <f>IF('Contatos - P.200'!I653="Sim",1," ")</f>
        <v xml:space="preserve"> </v>
      </c>
      <c r="G651" s="184" t="str">
        <f>IF(OR('Contatos - P.200'!K653="Ótimo",'Contatos - P.200'!K653="Regular"),1," ")</f>
        <v xml:space="preserve"> </v>
      </c>
      <c r="H651" s="184" t="str">
        <f>IF('Contatos - P.200'!M653="Sim",1," ")</f>
        <v xml:space="preserve"> </v>
      </c>
      <c r="I651" s="47">
        <f t="shared" si="20"/>
        <v>0</v>
      </c>
      <c r="J651" s="47">
        <f t="shared" si="21"/>
        <v>0</v>
      </c>
    </row>
    <row r="652" spans="4:10" x14ac:dyDescent="0.3">
      <c r="D652" s="2"/>
      <c r="E652" s="2"/>
      <c r="F652" s="184" t="str">
        <f>IF('Contatos - P.200'!I654="Sim",1," ")</f>
        <v xml:space="preserve"> </v>
      </c>
      <c r="G652" s="184" t="str">
        <f>IF(OR('Contatos - P.200'!K654="Ótimo",'Contatos - P.200'!K654="Regular"),1," ")</f>
        <v xml:space="preserve"> </v>
      </c>
      <c r="H652" s="184" t="str">
        <f>IF('Contatos - P.200'!M654="Sim",1," ")</f>
        <v xml:space="preserve"> </v>
      </c>
      <c r="I652" s="47">
        <f t="shared" si="20"/>
        <v>0</v>
      </c>
      <c r="J652" s="47">
        <f t="shared" si="21"/>
        <v>0</v>
      </c>
    </row>
    <row r="653" spans="4:10" x14ac:dyDescent="0.3">
      <c r="D653" s="2"/>
      <c r="E653" s="2"/>
      <c r="F653" s="184" t="str">
        <f>IF('Contatos - P.200'!I655="Sim",1," ")</f>
        <v xml:space="preserve"> </v>
      </c>
      <c r="G653" s="184" t="str">
        <f>IF(OR('Contatos - P.200'!K655="Ótimo",'Contatos - P.200'!K655="Regular"),1," ")</f>
        <v xml:space="preserve"> </v>
      </c>
      <c r="H653" s="184" t="str">
        <f>IF('Contatos - P.200'!M655="Sim",1," ")</f>
        <v xml:space="preserve"> </v>
      </c>
      <c r="I653" s="47">
        <f t="shared" si="20"/>
        <v>0</v>
      </c>
      <c r="J653" s="47">
        <f t="shared" si="21"/>
        <v>0</v>
      </c>
    </row>
    <row r="654" spans="4:10" x14ac:dyDescent="0.3">
      <c r="D654" s="2"/>
      <c r="E654" s="2"/>
      <c r="F654" s="184" t="str">
        <f>IF('Contatos - P.200'!I656="Sim",1," ")</f>
        <v xml:space="preserve"> </v>
      </c>
      <c r="G654" s="184" t="str">
        <f>IF(OR('Contatos - P.200'!K656="Ótimo",'Contatos - P.200'!K656="Regular"),1," ")</f>
        <v xml:space="preserve"> </v>
      </c>
      <c r="H654" s="184" t="str">
        <f>IF('Contatos - P.200'!M656="Sim",1," ")</f>
        <v xml:space="preserve"> </v>
      </c>
      <c r="I654" s="47">
        <f t="shared" si="20"/>
        <v>0</v>
      </c>
      <c r="J654" s="47">
        <f t="shared" si="21"/>
        <v>0</v>
      </c>
    </row>
    <row r="655" spans="4:10" x14ac:dyDescent="0.3">
      <c r="D655" s="2"/>
      <c r="E655" s="2"/>
      <c r="F655" s="184" t="str">
        <f>IF('Contatos - P.200'!I657="Sim",1," ")</f>
        <v xml:space="preserve"> </v>
      </c>
      <c r="G655" s="184" t="str">
        <f>IF(OR('Contatos - P.200'!K657="Ótimo",'Contatos - P.200'!K657="Regular"),1," ")</f>
        <v xml:space="preserve"> </v>
      </c>
      <c r="H655" s="184" t="str">
        <f>IF('Contatos - P.200'!M657="Sim",1," ")</f>
        <v xml:space="preserve"> </v>
      </c>
      <c r="I655" s="47">
        <f t="shared" si="20"/>
        <v>0</v>
      </c>
      <c r="J655" s="47">
        <f t="shared" si="21"/>
        <v>0</v>
      </c>
    </row>
    <row r="656" spans="4:10" x14ac:dyDescent="0.3">
      <c r="D656" s="2"/>
      <c r="E656" s="2"/>
      <c r="F656" s="184" t="str">
        <f>IF('Contatos - P.200'!I658="Sim",1," ")</f>
        <v xml:space="preserve"> </v>
      </c>
      <c r="G656" s="184" t="str">
        <f>IF(OR('Contatos - P.200'!K658="Ótimo",'Contatos - P.200'!K658="Regular"),1," ")</f>
        <v xml:space="preserve"> </v>
      </c>
      <c r="H656" s="184" t="str">
        <f>IF('Contatos - P.200'!M658="Sim",1," ")</f>
        <v xml:space="preserve"> </v>
      </c>
      <c r="I656" s="47">
        <f t="shared" si="20"/>
        <v>0</v>
      </c>
      <c r="J656" s="47">
        <f t="shared" si="21"/>
        <v>0</v>
      </c>
    </row>
    <row r="657" spans="4:10" x14ac:dyDescent="0.3">
      <c r="D657" s="2"/>
      <c r="E657" s="2"/>
      <c r="F657" s="184" t="str">
        <f>IF('Contatos - P.200'!I659="Sim",1," ")</f>
        <v xml:space="preserve"> </v>
      </c>
      <c r="G657" s="184" t="str">
        <f>IF(OR('Contatos - P.200'!K659="Ótimo",'Contatos - P.200'!K659="Regular"),1," ")</f>
        <v xml:space="preserve"> </v>
      </c>
      <c r="H657" s="184" t="str">
        <f>IF('Contatos - P.200'!M659="Sim",1," ")</f>
        <v xml:space="preserve"> </v>
      </c>
      <c r="I657" s="47">
        <f t="shared" si="20"/>
        <v>0</v>
      </c>
      <c r="J657" s="47">
        <f t="shared" si="21"/>
        <v>0</v>
      </c>
    </row>
    <row r="658" spans="4:10" x14ac:dyDescent="0.3">
      <c r="D658" s="2"/>
      <c r="E658" s="2"/>
      <c r="F658" s="184" t="str">
        <f>IF('Contatos - P.200'!I660="Sim",1," ")</f>
        <v xml:space="preserve"> </v>
      </c>
      <c r="G658" s="184" t="str">
        <f>IF(OR('Contatos - P.200'!K660="Ótimo",'Contatos - P.200'!K660="Regular"),1," ")</f>
        <v xml:space="preserve"> </v>
      </c>
      <c r="H658" s="184" t="str">
        <f>IF('Contatos - P.200'!M660="Sim",1," ")</f>
        <v xml:space="preserve"> </v>
      </c>
      <c r="I658" s="47">
        <f t="shared" si="20"/>
        <v>0</v>
      </c>
      <c r="J658" s="47">
        <f t="shared" si="21"/>
        <v>0</v>
      </c>
    </row>
    <row r="659" spans="4:10" x14ac:dyDescent="0.3">
      <c r="D659" s="2"/>
      <c r="E659" s="2"/>
      <c r="F659" s="184" t="str">
        <f>IF('Contatos - P.200'!I661="Sim",1," ")</f>
        <v xml:space="preserve"> </v>
      </c>
      <c r="G659" s="184" t="str">
        <f>IF(OR('Contatos - P.200'!K661="Ótimo",'Contatos - P.200'!K661="Regular"),1," ")</f>
        <v xml:space="preserve"> </v>
      </c>
      <c r="H659" s="184" t="str">
        <f>IF('Contatos - P.200'!M661="Sim",1," ")</f>
        <v xml:space="preserve"> </v>
      </c>
      <c r="I659" s="47">
        <f t="shared" si="20"/>
        <v>0</v>
      </c>
      <c r="J659" s="47">
        <f t="shared" si="21"/>
        <v>0</v>
      </c>
    </row>
    <row r="660" spans="4:10" x14ac:dyDescent="0.3">
      <c r="D660" s="2"/>
      <c r="E660" s="2"/>
      <c r="F660" s="184" t="str">
        <f>IF('Contatos - P.200'!I662="Sim",1," ")</f>
        <v xml:space="preserve"> </v>
      </c>
      <c r="G660" s="184" t="str">
        <f>IF(OR('Contatos - P.200'!K662="Ótimo",'Contatos - P.200'!K662="Regular"),1," ")</f>
        <v xml:space="preserve"> </v>
      </c>
      <c r="H660" s="184" t="str">
        <f>IF('Contatos - P.200'!M662="Sim",1," ")</f>
        <v xml:space="preserve"> </v>
      </c>
      <c r="I660" s="47">
        <f t="shared" si="20"/>
        <v>0</v>
      </c>
      <c r="J660" s="47">
        <f t="shared" si="21"/>
        <v>0</v>
      </c>
    </row>
    <row r="661" spans="4:10" x14ac:dyDescent="0.3">
      <c r="D661" s="2"/>
      <c r="E661" s="2"/>
      <c r="F661" s="184" t="str">
        <f>IF('Contatos - P.200'!I663="Sim",1," ")</f>
        <v xml:space="preserve"> </v>
      </c>
      <c r="G661" s="184" t="str">
        <f>IF(OR('Contatos - P.200'!K663="Ótimo",'Contatos - P.200'!K663="Regular"),1," ")</f>
        <v xml:space="preserve"> </v>
      </c>
      <c r="H661" s="184" t="str">
        <f>IF('Contatos - P.200'!M663="Sim",1," ")</f>
        <v xml:space="preserve"> </v>
      </c>
      <c r="I661" s="47">
        <f t="shared" si="20"/>
        <v>0</v>
      </c>
      <c r="J661" s="47">
        <f t="shared" si="21"/>
        <v>0</v>
      </c>
    </row>
    <row r="662" spans="4:10" x14ac:dyDescent="0.3">
      <c r="D662" s="2"/>
      <c r="E662" s="2"/>
      <c r="F662" s="184" t="str">
        <f>IF('Contatos - P.200'!I664="Sim",1," ")</f>
        <v xml:space="preserve"> </v>
      </c>
      <c r="G662" s="184" t="str">
        <f>IF(OR('Contatos - P.200'!K664="Ótimo",'Contatos - P.200'!K664="Regular"),1," ")</f>
        <v xml:space="preserve"> </v>
      </c>
      <c r="H662" s="184" t="str">
        <f>IF('Contatos - P.200'!M664="Sim",1," ")</f>
        <v xml:space="preserve"> </v>
      </c>
      <c r="I662" s="47">
        <f t="shared" si="20"/>
        <v>0</v>
      </c>
      <c r="J662" s="47">
        <f t="shared" si="21"/>
        <v>0</v>
      </c>
    </row>
    <row r="663" spans="4:10" x14ac:dyDescent="0.3">
      <c r="D663" s="2"/>
      <c r="E663" s="2"/>
      <c r="F663" s="184" t="str">
        <f>IF('Contatos - P.200'!I665="Sim",1," ")</f>
        <v xml:space="preserve"> </v>
      </c>
      <c r="G663" s="184" t="str">
        <f>IF(OR('Contatos - P.200'!K665="Ótimo",'Contatos - P.200'!K665="Regular"),1," ")</f>
        <v xml:space="preserve"> </v>
      </c>
      <c r="H663" s="184" t="str">
        <f>IF('Contatos - P.200'!M665="Sim",1," ")</f>
        <v xml:space="preserve"> </v>
      </c>
      <c r="I663" s="47">
        <f t="shared" si="20"/>
        <v>0</v>
      </c>
      <c r="J663" s="47">
        <f t="shared" si="21"/>
        <v>0</v>
      </c>
    </row>
    <row r="664" spans="4:10" x14ac:dyDescent="0.3">
      <c r="D664" s="2"/>
      <c r="E664" s="2"/>
      <c r="F664" s="184" t="str">
        <f>IF('Contatos - P.200'!I666="Sim",1," ")</f>
        <v xml:space="preserve"> </v>
      </c>
      <c r="G664" s="184" t="str">
        <f>IF(OR('Contatos - P.200'!K666="Ótimo",'Contatos - P.200'!K666="Regular"),1," ")</f>
        <v xml:space="preserve"> </v>
      </c>
      <c r="H664" s="184" t="str">
        <f>IF('Contatos - P.200'!M666="Sim",1," ")</f>
        <v xml:space="preserve"> </v>
      </c>
      <c r="I664" s="47">
        <f t="shared" si="20"/>
        <v>0</v>
      </c>
      <c r="J664" s="47">
        <f t="shared" si="21"/>
        <v>0</v>
      </c>
    </row>
    <row r="665" spans="4:10" x14ac:dyDescent="0.3">
      <c r="D665" s="2"/>
      <c r="E665" s="2"/>
      <c r="F665" s="184" t="str">
        <f>IF('Contatos - P.200'!I667="Sim",1," ")</f>
        <v xml:space="preserve"> </v>
      </c>
      <c r="G665" s="184" t="str">
        <f>IF(OR('Contatos - P.200'!K667="Ótimo",'Contatos - P.200'!K667="Regular"),1," ")</f>
        <v xml:space="preserve"> </v>
      </c>
      <c r="H665" s="184" t="str">
        <f>IF('Contatos - P.200'!M667="Sim",1," ")</f>
        <v xml:space="preserve"> </v>
      </c>
      <c r="I665" s="47">
        <f t="shared" si="20"/>
        <v>0</v>
      </c>
      <c r="J665" s="47">
        <f t="shared" si="21"/>
        <v>0</v>
      </c>
    </row>
    <row r="666" spans="4:10" x14ac:dyDescent="0.3">
      <c r="D666" s="2"/>
      <c r="E666" s="2"/>
      <c r="F666" s="184" t="str">
        <f>IF('Contatos - P.200'!I668="Sim",1," ")</f>
        <v xml:space="preserve"> </v>
      </c>
      <c r="G666" s="184" t="str">
        <f>IF(OR('Contatos - P.200'!K668="Ótimo",'Contatos - P.200'!K668="Regular"),1," ")</f>
        <v xml:space="preserve"> </v>
      </c>
      <c r="H666" s="184" t="str">
        <f>IF('Contatos - P.200'!M668="Sim",1," ")</f>
        <v xml:space="preserve"> </v>
      </c>
      <c r="I666" s="47">
        <f t="shared" si="20"/>
        <v>0</v>
      </c>
      <c r="J666" s="47">
        <f t="shared" si="21"/>
        <v>0</v>
      </c>
    </row>
    <row r="667" spans="4:10" x14ac:dyDescent="0.3">
      <c r="D667" s="2"/>
      <c r="E667" s="2"/>
      <c r="F667" s="184" t="str">
        <f>IF('Contatos - P.200'!I669="Sim",1," ")</f>
        <v xml:space="preserve"> </v>
      </c>
      <c r="G667" s="184" t="str">
        <f>IF(OR('Contatos - P.200'!K669="Ótimo",'Contatos - P.200'!K669="Regular"),1," ")</f>
        <v xml:space="preserve"> </v>
      </c>
      <c r="H667" s="184" t="str">
        <f>IF('Contatos - P.200'!M669="Sim",1," ")</f>
        <v xml:space="preserve"> </v>
      </c>
      <c r="I667" s="47">
        <f t="shared" si="20"/>
        <v>0</v>
      </c>
      <c r="J667" s="47">
        <f t="shared" si="21"/>
        <v>0</v>
      </c>
    </row>
    <row r="668" spans="4:10" x14ac:dyDescent="0.3">
      <c r="D668" s="2"/>
      <c r="E668" s="2"/>
      <c r="F668" s="184" t="str">
        <f>IF('Contatos - P.200'!I670="Sim",1," ")</f>
        <v xml:space="preserve"> </v>
      </c>
      <c r="G668" s="184" t="str">
        <f>IF(OR('Contatos - P.200'!K670="Ótimo",'Contatos - P.200'!K670="Regular"),1," ")</f>
        <v xml:space="preserve"> </v>
      </c>
      <c r="H668" s="184" t="str">
        <f>IF('Contatos - P.200'!M670="Sim",1," ")</f>
        <v xml:space="preserve"> </v>
      </c>
      <c r="I668" s="47">
        <f t="shared" si="20"/>
        <v>0</v>
      </c>
      <c r="J668" s="47">
        <f t="shared" si="21"/>
        <v>0</v>
      </c>
    </row>
    <row r="669" spans="4:10" x14ac:dyDescent="0.3">
      <c r="D669" s="2"/>
      <c r="E669" s="2"/>
      <c r="F669" s="184" t="str">
        <f>IF('Contatos - P.200'!I671="Sim",1," ")</f>
        <v xml:space="preserve"> </v>
      </c>
      <c r="G669" s="184" t="str">
        <f>IF(OR('Contatos - P.200'!K671="Ótimo",'Contatos - P.200'!K671="Regular"),1," ")</f>
        <v xml:space="preserve"> </v>
      </c>
      <c r="H669" s="184" t="str">
        <f>IF('Contatos - P.200'!M671="Sim",1," ")</f>
        <v xml:space="preserve"> </v>
      </c>
      <c r="I669" s="47">
        <f t="shared" si="20"/>
        <v>0</v>
      </c>
      <c r="J669" s="47">
        <f t="shared" si="21"/>
        <v>0</v>
      </c>
    </row>
    <row r="670" spans="4:10" x14ac:dyDescent="0.3">
      <c r="D670" s="2"/>
      <c r="E670" s="2"/>
      <c r="F670" s="184" t="str">
        <f>IF('Contatos - P.200'!I672="Sim",1," ")</f>
        <v xml:space="preserve"> </v>
      </c>
      <c r="G670" s="184" t="str">
        <f>IF(OR('Contatos - P.200'!K672="Ótimo",'Contatos - P.200'!K672="Regular"),1," ")</f>
        <v xml:space="preserve"> </v>
      </c>
      <c r="H670" s="184" t="str">
        <f>IF('Contatos - P.200'!M672="Sim",1," ")</f>
        <v xml:space="preserve"> </v>
      </c>
      <c r="I670" s="47">
        <f t="shared" si="20"/>
        <v>0</v>
      </c>
      <c r="J670" s="47">
        <f t="shared" si="21"/>
        <v>0</v>
      </c>
    </row>
    <row r="671" spans="4:10" x14ac:dyDescent="0.3">
      <c r="D671" s="2"/>
      <c r="E671" s="2"/>
      <c r="F671" s="184" t="str">
        <f>IF('Contatos - P.200'!I673="Sim",1," ")</f>
        <v xml:space="preserve"> </v>
      </c>
      <c r="G671" s="184" t="str">
        <f>IF(OR('Contatos - P.200'!K673="Ótimo",'Contatos - P.200'!K673="Regular"),1," ")</f>
        <v xml:space="preserve"> </v>
      </c>
      <c r="H671" s="184" t="str">
        <f>IF('Contatos - P.200'!M673="Sim",1," ")</f>
        <v xml:space="preserve"> </v>
      </c>
      <c r="I671" s="47">
        <f t="shared" si="20"/>
        <v>0</v>
      </c>
      <c r="J671" s="47">
        <f t="shared" si="21"/>
        <v>0</v>
      </c>
    </row>
    <row r="672" spans="4:10" x14ac:dyDescent="0.3">
      <c r="D672" s="2"/>
      <c r="E672" s="2"/>
      <c r="F672" s="184" t="str">
        <f>IF('Contatos - P.200'!I674="Sim",1," ")</f>
        <v xml:space="preserve"> </v>
      </c>
      <c r="G672" s="184" t="str">
        <f>IF(OR('Contatos - P.200'!K674="Ótimo",'Contatos - P.200'!K674="Regular"),1," ")</f>
        <v xml:space="preserve"> </v>
      </c>
      <c r="H672" s="184" t="str">
        <f>IF('Contatos - P.200'!M674="Sim",1," ")</f>
        <v xml:space="preserve"> </v>
      </c>
      <c r="I672" s="47">
        <f t="shared" si="20"/>
        <v>0</v>
      </c>
      <c r="J672" s="47">
        <f t="shared" si="21"/>
        <v>0</v>
      </c>
    </row>
    <row r="673" spans="4:10" x14ac:dyDescent="0.3">
      <c r="D673" s="2"/>
      <c r="E673" s="2"/>
      <c r="F673" s="184" t="str">
        <f>IF('Contatos - P.200'!I675="Sim",1," ")</f>
        <v xml:space="preserve"> </v>
      </c>
      <c r="G673" s="184" t="str">
        <f>IF(OR('Contatos - P.200'!K675="Ótimo",'Contatos - P.200'!K675="Regular"),1," ")</f>
        <v xml:space="preserve"> </v>
      </c>
      <c r="H673" s="184" t="str">
        <f>IF('Contatos - P.200'!M675="Sim",1," ")</f>
        <v xml:space="preserve"> </v>
      </c>
      <c r="I673" s="47">
        <f t="shared" si="20"/>
        <v>0</v>
      </c>
      <c r="J673" s="47">
        <f t="shared" si="21"/>
        <v>0</v>
      </c>
    </row>
    <row r="674" spans="4:10" x14ac:dyDescent="0.3">
      <c r="D674" s="2"/>
      <c r="E674" s="2"/>
      <c r="F674" s="184" t="str">
        <f>IF('Contatos - P.200'!I676="Sim",1," ")</f>
        <v xml:space="preserve"> </v>
      </c>
      <c r="G674" s="184" t="str">
        <f>IF(OR('Contatos - P.200'!K676="Ótimo",'Contatos - P.200'!K676="Regular"),1," ")</f>
        <v xml:space="preserve"> </v>
      </c>
      <c r="H674" s="184" t="str">
        <f>IF('Contatos - P.200'!M676="Sim",1," ")</f>
        <v xml:space="preserve"> </v>
      </c>
      <c r="I674" s="47">
        <f t="shared" si="20"/>
        <v>0</v>
      </c>
      <c r="J674" s="47">
        <f t="shared" si="21"/>
        <v>0</v>
      </c>
    </row>
    <row r="675" spans="4:10" x14ac:dyDescent="0.3">
      <c r="D675" s="2"/>
      <c r="E675" s="2"/>
      <c r="F675" s="184" t="str">
        <f>IF('Contatos - P.200'!I677="Sim",1," ")</f>
        <v xml:space="preserve"> </v>
      </c>
      <c r="G675" s="184" t="str">
        <f>IF(OR('Contatos - P.200'!K677="Ótimo",'Contatos - P.200'!K677="Regular"),1," ")</f>
        <v xml:space="preserve"> </v>
      </c>
      <c r="H675" s="184" t="str">
        <f>IF('Contatos - P.200'!M677="Sim",1," ")</f>
        <v xml:space="preserve"> </v>
      </c>
      <c r="I675" s="47">
        <f t="shared" si="20"/>
        <v>0</v>
      </c>
      <c r="J675" s="47">
        <f t="shared" si="21"/>
        <v>0</v>
      </c>
    </row>
    <row r="676" spans="4:10" x14ac:dyDescent="0.3">
      <c r="D676" s="2"/>
      <c r="E676" s="2"/>
      <c r="F676" s="184" t="str">
        <f>IF('Contatos - P.200'!I678="Sim",1," ")</f>
        <v xml:space="preserve"> </v>
      </c>
      <c r="G676" s="184" t="str">
        <f>IF(OR('Contatos - P.200'!K678="Ótimo",'Contatos - P.200'!K678="Regular"),1," ")</f>
        <v xml:space="preserve"> </v>
      </c>
      <c r="H676" s="184" t="str">
        <f>IF('Contatos - P.200'!M678="Sim",1," ")</f>
        <v xml:space="preserve"> </v>
      </c>
      <c r="I676" s="47">
        <f t="shared" si="20"/>
        <v>0</v>
      </c>
      <c r="J676" s="47">
        <f t="shared" si="21"/>
        <v>0</v>
      </c>
    </row>
    <row r="677" spans="4:10" x14ac:dyDescent="0.3">
      <c r="D677" s="2"/>
      <c r="E677" s="2"/>
      <c r="F677" s="184" t="str">
        <f>IF('Contatos - P.200'!I679="Sim",1," ")</f>
        <v xml:space="preserve"> </v>
      </c>
      <c r="G677" s="184" t="str">
        <f>IF(OR('Contatos - P.200'!K679="Ótimo",'Contatos - P.200'!K679="Regular"),1," ")</f>
        <v xml:space="preserve"> </v>
      </c>
      <c r="H677" s="184" t="str">
        <f>IF('Contatos - P.200'!M679="Sim",1," ")</f>
        <v xml:space="preserve"> </v>
      </c>
      <c r="I677" s="47">
        <f t="shared" si="20"/>
        <v>0</v>
      </c>
      <c r="J677" s="47">
        <f t="shared" si="21"/>
        <v>0</v>
      </c>
    </row>
    <row r="678" spans="4:10" x14ac:dyDescent="0.3">
      <c r="D678" s="2"/>
      <c r="E678" s="2"/>
      <c r="F678" s="184" t="str">
        <f>IF('Contatos - P.200'!I680="Sim",1," ")</f>
        <v xml:space="preserve"> </v>
      </c>
      <c r="G678" s="184" t="str">
        <f>IF(OR('Contatos - P.200'!K680="Ótimo",'Contatos - P.200'!K680="Regular"),1," ")</f>
        <v xml:space="preserve"> </v>
      </c>
      <c r="H678" s="184" t="str">
        <f>IF('Contatos - P.200'!M680="Sim",1," ")</f>
        <v xml:space="preserve"> </v>
      </c>
      <c r="I678" s="47">
        <f t="shared" si="20"/>
        <v>0</v>
      </c>
      <c r="J678" s="47">
        <f t="shared" si="21"/>
        <v>0</v>
      </c>
    </row>
    <row r="679" spans="4:10" x14ac:dyDescent="0.3">
      <c r="D679" s="2"/>
      <c r="E679" s="2"/>
      <c r="F679" s="184" t="str">
        <f>IF('Contatos - P.200'!I681="Sim",1," ")</f>
        <v xml:space="preserve"> </v>
      </c>
      <c r="G679" s="184" t="str">
        <f>IF(OR('Contatos - P.200'!K681="Ótimo",'Contatos - P.200'!K681="Regular"),1," ")</f>
        <v xml:space="preserve"> </v>
      </c>
      <c r="H679" s="184" t="str">
        <f>IF('Contatos - P.200'!M681="Sim",1," ")</f>
        <v xml:space="preserve"> </v>
      </c>
      <c r="I679" s="47">
        <f t="shared" si="20"/>
        <v>0</v>
      </c>
      <c r="J679" s="47">
        <f t="shared" si="21"/>
        <v>0</v>
      </c>
    </row>
    <row r="680" spans="4:10" x14ac:dyDescent="0.3">
      <c r="D680" s="2"/>
      <c r="E680" s="2"/>
      <c r="F680" s="184" t="str">
        <f>IF('Contatos - P.200'!I682="Sim",1," ")</f>
        <v xml:space="preserve"> </v>
      </c>
      <c r="G680" s="184" t="str">
        <f>IF(OR('Contatos - P.200'!K682="Ótimo",'Contatos - P.200'!K682="Regular"),1," ")</f>
        <v xml:space="preserve"> </v>
      </c>
      <c r="H680" s="184" t="str">
        <f>IF('Contatos - P.200'!M682="Sim",1," ")</f>
        <v xml:space="preserve"> </v>
      </c>
      <c r="I680" s="47">
        <f t="shared" si="20"/>
        <v>0</v>
      </c>
      <c r="J680" s="47">
        <f t="shared" si="21"/>
        <v>0</v>
      </c>
    </row>
    <row r="681" spans="4:10" x14ac:dyDescent="0.3">
      <c r="D681" s="2"/>
      <c r="E681" s="2"/>
      <c r="F681" s="184" t="str">
        <f>IF('Contatos - P.200'!I683="Sim",1," ")</f>
        <v xml:space="preserve"> </v>
      </c>
      <c r="G681" s="184" t="str">
        <f>IF(OR('Contatos - P.200'!K683="Ótimo",'Contatos - P.200'!K683="Regular"),1," ")</f>
        <v xml:space="preserve"> </v>
      </c>
      <c r="H681" s="184" t="str">
        <f>IF('Contatos - P.200'!M683="Sim",1," ")</f>
        <v xml:space="preserve"> </v>
      </c>
      <c r="I681" s="47">
        <f t="shared" si="20"/>
        <v>0</v>
      </c>
      <c r="J681" s="47">
        <f t="shared" si="21"/>
        <v>0</v>
      </c>
    </row>
    <row r="682" spans="4:10" x14ac:dyDescent="0.3">
      <c r="D682" s="2"/>
      <c r="E682" s="2"/>
      <c r="F682" s="184" t="str">
        <f>IF('Contatos - P.200'!I684="Sim",1," ")</f>
        <v xml:space="preserve"> </v>
      </c>
      <c r="G682" s="184" t="str">
        <f>IF(OR('Contatos - P.200'!K684="Ótimo",'Contatos - P.200'!K684="Regular"),1," ")</f>
        <v xml:space="preserve"> </v>
      </c>
      <c r="H682" s="184" t="str">
        <f>IF('Contatos - P.200'!M684="Sim",1," ")</f>
        <v xml:space="preserve"> </v>
      </c>
      <c r="I682" s="47">
        <f t="shared" si="20"/>
        <v>0</v>
      </c>
      <c r="J682" s="47">
        <f t="shared" si="21"/>
        <v>0</v>
      </c>
    </row>
    <row r="683" spans="4:10" x14ac:dyDescent="0.3">
      <c r="D683" s="2"/>
      <c r="E683" s="2"/>
      <c r="F683" s="184" t="str">
        <f>IF('Contatos - P.200'!I685="Sim",1," ")</f>
        <v xml:space="preserve"> </v>
      </c>
      <c r="G683" s="184" t="str">
        <f>IF(OR('Contatos - P.200'!K685="Ótimo",'Contatos - P.200'!K685="Regular"),1," ")</f>
        <v xml:space="preserve"> </v>
      </c>
      <c r="H683" s="184" t="str">
        <f>IF('Contatos - P.200'!M685="Sim",1," ")</f>
        <v xml:space="preserve"> </v>
      </c>
      <c r="I683" s="47">
        <f t="shared" si="20"/>
        <v>0</v>
      </c>
      <c r="J683" s="47">
        <f t="shared" si="21"/>
        <v>0</v>
      </c>
    </row>
    <row r="684" spans="4:10" x14ac:dyDescent="0.3">
      <c r="D684" s="2"/>
      <c r="E684" s="2"/>
      <c r="F684" s="184" t="str">
        <f>IF('Contatos - P.200'!I686="Sim",1," ")</f>
        <v xml:space="preserve"> </v>
      </c>
      <c r="G684" s="184" t="str">
        <f>IF(OR('Contatos - P.200'!K686="Ótimo",'Contatos - P.200'!K686="Regular"),1," ")</f>
        <v xml:space="preserve"> </v>
      </c>
      <c r="H684" s="184" t="str">
        <f>IF('Contatos - P.200'!M686="Sim",1," ")</f>
        <v xml:space="preserve"> </v>
      </c>
      <c r="I684" s="47">
        <f t="shared" si="20"/>
        <v>0</v>
      </c>
      <c r="J684" s="47">
        <f t="shared" si="21"/>
        <v>0</v>
      </c>
    </row>
    <row r="685" spans="4:10" x14ac:dyDescent="0.3">
      <c r="D685" s="2"/>
      <c r="E685" s="2"/>
      <c r="F685" s="184" t="str">
        <f>IF('Contatos - P.200'!I687="Sim",1," ")</f>
        <v xml:space="preserve"> </v>
      </c>
      <c r="G685" s="184" t="str">
        <f>IF(OR('Contatos - P.200'!K687="Ótimo",'Contatos - P.200'!K687="Regular"),1," ")</f>
        <v xml:space="preserve"> </v>
      </c>
      <c r="H685" s="184" t="str">
        <f>IF('Contatos - P.200'!M687="Sim",1," ")</f>
        <v xml:space="preserve"> </v>
      </c>
      <c r="I685" s="47">
        <f t="shared" si="20"/>
        <v>0</v>
      </c>
      <c r="J685" s="47">
        <f t="shared" si="21"/>
        <v>0</v>
      </c>
    </row>
    <row r="686" spans="4:10" x14ac:dyDescent="0.3">
      <c r="D686" s="2"/>
      <c r="E686" s="2"/>
      <c r="F686" s="184" t="str">
        <f>IF('Contatos - P.200'!I688="Sim",1," ")</f>
        <v xml:space="preserve"> </v>
      </c>
      <c r="G686" s="184" t="str">
        <f>IF(OR('Contatos - P.200'!K688="Ótimo",'Contatos - P.200'!K688="Regular"),1," ")</f>
        <v xml:space="preserve"> </v>
      </c>
      <c r="H686" s="184" t="str">
        <f>IF('Contatos - P.200'!M688="Sim",1," ")</f>
        <v xml:space="preserve"> </v>
      </c>
      <c r="I686" s="47">
        <f t="shared" si="20"/>
        <v>0</v>
      </c>
      <c r="J686" s="47">
        <f t="shared" si="21"/>
        <v>0</v>
      </c>
    </row>
    <row r="687" spans="4:10" x14ac:dyDescent="0.3">
      <c r="D687" s="2"/>
      <c r="E687" s="2"/>
      <c r="F687" s="184" t="str">
        <f>IF('Contatos - P.200'!I689="Sim",1," ")</f>
        <v xml:space="preserve"> </v>
      </c>
      <c r="G687" s="184" t="str">
        <f>IF(OR('Contatos - P.200'!K689="Ótimo",'Contatos - P.200'!K689="Regular"),1," ")</f>
        <v xml:space="preserve"> </v>
      </c>
      <c r="H687" s="184" t="str">
        <f>IF('Contatos - P.200'!M689="Sim",1," ")</f>
        <v xml:space="preserve"> </v>
      </c>
      <c r="I687" s="47">
        <f t="shared" si="20"/>
        <v>0</v>
      </c>
      <c r="J687" s="47">
        <f t="shared" si="21"/>
        <v>0</v>
      </c>
    </row>
    <row r="688" spans="4:10" x14ac:dyDescent="0.3">
      <c r="D688" s="2"/>
      <c r="E688" s="2"/>
      <c r="F688" s="184" t="str">
        <f>IF('Contatos - P.200'!I690="Sim",1," ")</f>
        <v xml:space="preserve"> </v>
      </c>
      <c r="G688" s="184" t="str">
        <f>IF(OR('Contatos - P.200'!K690="Ótimo",'Contatos - P.200'!K690="Regular"),1," ")</f>
        <v xml:space="preserve"> </v>
      </c>
      <c r="H688" s="184" t="str">
        <f>IF('Contatos - P.200'!M690="Sim",1," ")</f>
        <v xml:space="preserve"> </v>
      </c>
      <c r="I688" s="47">
        <f t="shared" si="20"/>
        <v>0</v>
      </c>
      <c r="J688" s="47">
        <f t="shared" si="21"/>
        <v>0</v>
      </c>
    </row>
    <row r="689" spans="4:10" x14ac:dyDescent="0.3">
      <c r="D689" s="2"/>
      <c r="E689" s="2"/>
      <c r="F689" s="184" t="str">
        <f>IF('Contatos - P.200'!I691="Sim",1," ")</f>
        <v xml:space="preserve"> </v>
      </c>
      <c r="G689" s="184" t="str">
        <f>IF(OR('Contatos - P.200'!K691="Ótimo",'Contatos - P.200'!K691="Regular"),1," ")</f>
        <v xml:space="preserve"> </v>
      </c>
      <c r="H689" s="184" t="str">
        <f>IF('Contatos - P.200'!M691="Sim",1," ")</f>
        <v xml:space="preserve"> </v>
      </c>
      <c r="I689" s="47">
        <f t="shared" si="20"/>
        <v>0</v>
      </c>
      <c r="J689" s="47">
        <f t="shared" si="21"/>
        <v>0</v>
      </c>
    </row>
    <row r="690" spans="4:10" x14ac:dyDescent="0.3">
      <c r="D690" s="2"/>
      <c r="E690" s="2"/>
      <c r="F690" s="184" t="str">
        <f>IF('Contatos - P.200'!I692="Sim",1," ")</f>
        <v xml:space="preserve"> </v>
      </c>
      <c r="G690" s="184" t="str">
        <f>IF(OR('Contatos - P.200'!K692="Ótimo",'Contatos - P.200'!K692="Regular"),1," ")</f>
        <v xml:space="preserve"> </v>
      </c>
      <c r="H690" s="184" t="str">
        <f>IF('Contatos - P.200'!M692="Sim",1," ")</f>
        <v xml:space="preserve"> </v>
      </c>
      <c r="I690" s="47">
        <f t="shared" si="20"/>
        <v>0</v>
      </c>
      <c r="J690" s="47">
        <f t="shared" si="21"/>
        <v>0</v>
      </c>
    </row>
    <row r="691" spans="4:10" x14ac:dyDescent="0.3">
      <c r="D691" s="2"/>
      <c r="E691" s="2"/>
      <c r="F691" s="184" t="str">
        <f>IF('Contatos - P.200'!I693="Sim",1," ")</f>
        <v xml:space="preserve"> </v>
      </c>
      <c r="G691" s="184" t="str">
        <f>IF(OR('Contatos - P.200'!K693="Ótimo",'Contatos - P.200'!K693="Regular"),1," ")</f>
        <v xml:space="preserve"> </v>
      </c>
      <c r="H691" s="184" t="str">
        <f>IF('Contatos - P.200'!M693="Sim",1," ")</f>
        <v xml:space="preserve"> </v>
      </c>
      <c r="I691" s="47">
        <f t="shared" si="20"/>
        <v>0</v>
      </c>
      <c r="J691" s="47">
        <f t="shared" si="21"/>
        <v>0</v>
      </c>
    </row>
    <row r="692" spans="4:10" x14ac:dyDescent="0.3">
      <c r="D692" s="2"/>
      <c r="E692" s="2"/>
      <c r="F692" s="184" t="str">
        <f>IF('Contatos - P.200'!I694="Sim",1," ")</f>
        <v xml:space="preserve"> </v>
      </c>
      <c r="G692" s="184" t="str">
        <f>IF(OR('Contatos - P.200'!K694="Ótimo",'Contatos - P.200'!K694="Regular"),1," ")</f>
        <v xml:space="preserve"> </v>
      </c>
      <c r="H692" s="184" t="str">
        <f>IF('Contatos - P.200'!M694="Sim",1," ")</f>
        <v xml:space="preserve"> </v>
      </c>
      <c r="I692" s="47">
        <f t="shared" si="20"/>
        <v>0</v>
      </c>
      <c r="J692" s="47">
        <f t="shared" si="21"/>
        <v>0</v>
      </c>
    </row>
    <row r="693" spans="4:10" x14ac:dyDescent="0.3">
      <c r="D693" s="2"/>
      <c r="E693" s="2"/>
      <c r="F693" s="184" t="str">
        <f>IF('Contatos - P.200'!I695="Sim",1," ")</f>
        <v xml:space="preserve"> </v>
      </c>
      <c r="G693" s="184" t="str">
        <f>IF(OR('Contatos - P.200'!K695="Ótimo",'Contatos - P.200'!K695="Regular"),1," ")</f>
        <v xml:space="preserve"> </v>
      </c>
      <c r="H693" s="184" t="str">
        <f>IF('Contatos - P.200'!M695="Sim",1," ")</f>
        <v xml:space="preserve"> </v>
      </c>
      <c r="I693" s="47">
        <f t="shared" si="20"/>
        <v>0</v>
      </c>
      <c r="J693" s="47">
        <f t="shared" si="21"/>
        <v>0</v>
      </c>
    </row>
    <row r="694" spans="4:10" x14ac:dyDescent="0.3">
      <c r="D694" s="2"/>
      <c r="E694" s="2"/>
      <c r="F694" s="184" t="str">
        <f>IF('Contatos - P.200'!I696="Sim",1," ")</f>
        <v xml:space="preserve"> </v>
      </c>
      <c r="G694" s="184" t="str">
        <f>IF(OR('Contatos - P.200'!K696="Ótimo",'Contatos - P.200'!K696="Regular"),1," ")</f>
        <v xml:space="preserve"> </v>
      </c>
      <c r="H694" s="184" t="str">
        <f>IF('Contatos - P.200'!M696="Sim",1," ")</f>
        <v xml:space="preserve"> </v>
      </c>
      <c r="I694" s="47">
        <f t="shared" si="20"/>
        <v>0</v>
      </c>
      <c r="J694" s="47">
        <f t="shared" si="21"/>
        <v>0</v>
      </c>
    </row>
    <row r="695" spans="4:10" x14ac:dyDescent="0.3">
      <c r="D695" s="2"/>
      <c r="E695" s="2"/>
      <c r="F695" s="184" t="str">
        <f>IF('Contatos - P.200'!I697="Sim",1," ")</f>
        <v xml:space="preserve"> </v>
      </c>
      <c r="G695" s="184" t="str">
        <f>IF(OR('Contatos - P.200'!K697="Ótimo",'Contatos - P.200'!K697="Regular"),1," ")</f>
        <v xml:space="preserve"> </v>
      </c>
      <c r="H695" s="184" t="str">
        <f>IF('Contatos - P.200'!M697="Sim",1," ")</f>
        <v xml:space="preserve"> </v>
      </c>
      <c r="I695" s="47">
        <f t="shared" si="20"/>
        <v>0</v>
      </c>
      <c r="J695" s="47">
        <f t="shared" si="21"/>
        <v>0</v>
      </c>
    </row>
    <row r="696" spans="4:10" x14ac:dyDescent="0.3">
      <c r="D696" s="2"/>
      <c r="E696" s="2"/>
      <c r="F696" s="184" t="str">
        <f>IF('Contatos - P.200'!I698="Sim",1," ")</f>
        <v xml:space="preserve"> </v>
      </c>
      <c r="G696" s="184" t="str">
        <f>IF(OR('Contatos - P.200'!K698="Ótimo",'Contatos - P.200'!K698="Regular"),1," ")</f>
        <v xml:space="preserve"> </v>
      </c>
      <c r="H696" s="184" t="str">
        <f>IF('Contatos - P.200'!M698="Sim",1," ")</f>
        <v xml:space="preserve"> </v>
      </c>
      <c r="I696" s="47">
        <f t="shared" si="20"/>
        <v>0</v>
      </c>
      <c r="J696" s="47">
        <f t="shared" si="21"/>
        <v>0</v>
      </c>
    </row>
    <row r="697" spans="4:10" x14ac:dyDescent="0.3">
      <c r="D697" s="2"/>
      <c r="E697" s="2"/>
      <c r="F697" s="184" t="str">
        <f>IF('Contatos - P.200'!I699="Sim",1," ")</f>
        <v xml:space="preserve"> </v>
      </c>
      <c r="G697" s="184" t="str">
        <f>IF(OR('Contatos - P.200'!K699="Ótimo",'Contatos - P.200'!K699="Regular"),1," ")</f>
        <v xml:space="preserve"> </v>
      </c>
      <c r="H697" s="184" t="str">
        <f>IF('Contatos - P.200'!M699="Sim",1," ")</f>
        <v xml:space="preserve"> </v>
      </c>
      <c r="I697" s="47">
        <f t="shared" si="20"/>
        <v>0</v>
      </c>
      <c r="J697" s="47">
        <f t="shared" si="21"/>
        <v>0</v>
      </c>
    </row>
    <row r="698" spans="4:10" x14ac:dyDescent="0.3">
      <c r="D698" s="2"/>
      <c r="E698" s="2"/>
      <c r="F698" s="184" t="str">
        <f>IF('Contatos - P.200'!I700="Sim",1," ")</f>
        <v xml:space="preserve"> </v>
      </c>
      <c r="G698" s="184" t="str">
        <f>IF(OR('Contatos - P.200'!K700="Ótimo",'Contatos - P.200'!K700="Regular"),1," ")</f>
        <v xml:space="preserve"> </v>
      </c>
      <c r="H698" s="184" t="str">
        <f>IF('Contatos - P.200'!M700="Sim",1," ")</f>
        <v xml:space="preserve"> </v>
      </c>
      <c r="I698" s="47">
        <f t="shared" si="20"/>
        <v>0</v>
      </c>
      <c r="J698" s="47">
        <f t="shared" si="21"/>
        <v>0</v>
      </c>
    </row>
    <row r="699" spans="4:10" x14ac:dyDescent="0.3">
      <c r="D699" s="2"/>
      <c r="E699" s="2"/>
      <c r="F699" s="184" t="str">
        <f>IF('Contatos - P.200'!I701="Sim",1," ")</f>
        <v xml:space="preserve"> </v>
      </c>
      <c r="G699" s="184" t="str">
        <f>IF(OR('Contatos - P.200'!K701="Ótimo",'Contatos - P.200'!K701="Regular"),1," ")</f>
        <v xml:space="preserve"> </v>
      </c>
      <c r="H699" s="184" t="str">
        <f>IF('Contatos - P.200'!M701="Sim",1," ")</f>
        <v xml:space="preserve"> </v>
      </c>
      <c r="I699" s="47">
        <f t="shared" si="20"/>
        <v>0</v>
      </c>
      <c r="J699" s="47">
        <f t="shared" si="21"/>
        <v>0</v>
      </c>
    </row>
    <row r="700" spans="4:10" x14ac:dyDescent="0.3">
      <c r="D700" s="2"/>
      <c r="E700" s="2"/>
      <c r="F700" s="184" t="str">
        <f>IF('Contatos - P.200'!I702="Sim",1," ")</f>
        <v xml:space="preserve"> </v>
      </c>
      <c r="G700" s="184" t="str">
        <f>IF(OR('Contatos - P.200'!K702="Ótimo",'Contatos - P.200'!K702="Regular"),1," ")</f>
        <v xml:space="preserve"> </v>
      </c>
      <c r="H700" s="184" t="str">
        <f>IF('Contatos - P.200'!M702="Sim",1," ")</f>
        <v xml:space="preserve"> </v>
      </c>
      <c r="I700" s="47">
        <f t="shared" si="20"/>
        <v>0</v>
      </c>
      <c r="J700" s="47">
        <f t="shared" si="21"/>
        <v>0</v>
      </c>
    </row>
    <row r="701" spans="4:10" x14ac:dyDescent="0.3">
      <c r="D701" s="2"/>
      <c r="E701" s="2"/>
      <c r="F701" s="184" t="str">
        <f>IF('Contatos - P.200'!I703="Sim",1," ")</f>
        <v xml:space="preserve"> </v>
      </c>
      <c r="G701" s="184" t="str">
        <f>IF(OR('Contatos - P.200'!K703="Ótimo",'Contatos - P.200'!K703="Regular"),1," ")</f>
        <v xml:space="preserve"> </v>
      </c>
      <c r="H701" s="184" t="str">
        <f>IF('Contatos - P.200'!M703="Sim",1," ")</f>
        <v xml:space="preserve"> </v>
      </c>
      <c r="I701" s="47">
        <f t="shared" si="20"/>
        <v>0</v>
      </c>
      <c r="J701" s="47">
        <f t="shared" si="21"/>
        <v>0</v>
      </c>
    </row>
    <row r="702" spans="4:10" x14ac:dyDescent="0.3">
      <c r="D702" s="2"/>
      <c r="E702" s="2"/>
      <c r="F702" s="184" t="str">
        <f>IF('Contatos - P.200'!I704="Sim",1," ")</f>
        <v xml:space="preserve"> </v>
      </c>
      <c r="G702" s="184" t="str">
        <f>IF(OR('Contatos - P.200'!K704="Ótimo",'Contatos - P.200'!K704="Regular"),1," ")</f>
        <v xml:space="preserve"> </v>
      </c>
      <c r="H702" s="184" t="str">
        <f>IF('Contatos - P.200'!M704="Sim",1," ")</f>
        <v xml:space="preserve"> </v>
      </c>
      <c r="I702" s="47">
        <f t="shared" si="20"/>
        <v>0</v>
      </c>
      <c r="J702" s="47">
        <f t="shared" si="21"/>
        <v>0</v>
      </c>
    </row>
    <row r="703" spans="4:10" x14ac:dyDescent="0.3">
      <c r="D703" s="2"/>
      <c r="E703" s="2"/>
      <c r="F703" s="184" t="str">
        <f>IF('Contatos - P.200'!I705="Sim",1," ")</f>
        <v xml:space="preserve"> </v>
      </c>
      <c r="G703" s="184" t="str">
        <f>IF(OR('Contatos - P.200'!K705="Ótimo",'Contatos - P.200'!K705="Regular"),1," ")</f>
        <v xml:space="preserve"> </v>
      </c>
      <c r="H703" s="184" t="str">
        <f>IF('Contatos - P.200'!M705="Sim",1," ")</f>
        <v xml:space="preserve"> </v>
      </c>
      <c r="I703" s="47">
        <f t="shared" si="20"/>
        <v>0</v>
      </c>
      <c r="J703" s="47">
        <f t="shared" si="21"/>
        <v>0</v>
      </c>
    </row>
    <row r="704" spans="4:10" x14ac:dyDescent="0.3">
      <c r="D704" s="2"/>
      <c r="E704" s="2"/>
      <c r="F704" s="184" t="str">
        <f>IF('Contatos - P.200'!I706="Sim",1," ")</f>
        <v xml:space="preserve"> </v>
      </c>
      <c r="G704" s="184" t="str">
        <f>IF(OR('Contatos - P.200'!K706="Ótimo",'Contatos - P.200'!K706="Regular"),1," ")</f>
        <v xml:space="preserve"> </v>
      </c>
      <c r="H704" s="184" t="str">
        <f>IF('Contatos - P.200'!M706="Sim",1," ")</f>
        <v xml:space="preserve"> </v>
      </c>
      <c r="I704" s="47">
        <f t="shared" si="20"/>
        <v>0</v>
      </c>
      <c r="J704" s="47">
        <f t="shared" si="21"/>
        <v>0</v>
      </c>
    </row>
    <row r="705" spans="4:10" x14ac:dyDescent="0.3">
      <c r="D705" s="2"/>
      <c r="E705" s="2"/>
      <c r="F705" s="184" t="str">
        <f>IF('Contatos - P.200'!I707="Sim",1," ")</f>
        <v xml:space="preserve"> </v>
      </c>
      <c r="G705" s="184" t="str">
        <f>IF(OR('Contatos - P.200'!K707="Ótimo",'Contatos - P.200'!K707="Regular"),1," ")</f>
        <v xml:space="preserve"> </v>
      </c>
      <c r="H705" s="184" t="str">
        <f>IF('Contatos - P.200'!M707="Sim",1," ")</f>
        <v xml:space="preserve"> </v>
      </c>
      <c r="I705" s="47">
        <f t="shared" si="20"/>
        <v>0</v>
      </c>
      <c r="J705" s="47">
        <f t="shared" si="21"/>
        <v>0</v>
      </c>
    </row>
    <row r="706" spans="4:10" x14ac:dyDescent="0.3">
      <c r="D706" s="2"/>
      <c r="E706" s="2"/>
      <c r="F706" s="184" t="str">
        <f>IF('Contatos - P.200'!I708="Sim",1," ")</f>
        <v xml:space="preserve"> </v>
      </c>
      <c r="G706" s="184" t="str">
        <f>IF(OR('Contatos - P.200'!K708="Ótimo",'Contatos - P.200'!K708="Regular"),1," ")</f>
        <v xml:space="preserve"> </v>
      </c>
      <c r="H706" s="184" t="str">
        <f>IF('Contatos - P.200'!M708="Sim",1," ")</f>
        <v xml:space="preserve"> </v>
      </c>
      <c r="I706" s="47">
        <f t="shared" si="20"/>
        <v>0</v>
      </c>
      <c r="J706" s="47">
        <f t="shared" si="21"/>
        <v>0</v>
      </c>
    </row>
    <row r="707" spans="4:10" x14ac:dyDescent="0.3">
      <c r="D707" s="2"/>
      <c r="E707" s="2"/>
      <c r="F707" s="184" t="str">
        <f>IF('Contatos - P.200'!I709="Sim",1," ")</f>
        <v xml:space="preserve"> </v>
      </c>
      <c r="G707" s="184" t="str">
        <f>IF(OR('Contatos - P.200'!K709="Ótimo",'Contatos - P.200'!K709="Regular"),1," ")</f>
        <v xml:space="preserve"> </v>
      </c>
      <c r="H707" s="184" t="str">
        <f>IF('Contatos - P.200'!M709="Sim",1," ")</f>
        <v xml:space="preserve"> </v>
      </c>
      <c r="I707" s="47">
        <f t="shared" si="20"/>
        <v>0</v>
      </c>
      <c r="J707" s="47">
        <f t="shared" si="21"/>
        <v>0</v>
      </c>
    </row>
    <row r="708" spans="4:10" x14ac:dyDescent="0.3">
      <c r="D708" s="2"/>
      <c r="E708" s="2"/>
      <c r="F708" s="184" t="str">
        <f>IF('Contatos - P.200'!I710="Sim",1," ")</f>
        <v xml:space="preserve"> </v>
      </c>
      <c r="G708" s="184" t="str">
        <f>IF(OR('Contatos - P.200'!K710="Ótimo",'Contatos - P.200'!K710="Regular"),1," ")</f>
        <v xml:space="preserve"> </v>
      </c>
      <c r="H708" s="184" t="str">
        <f>IF('Contatos - P.200'!M710="Sim",1," ")</f>
        <v xml:space="preserve"> </v>
      </c>
      <c r="I708" s="47">
        <f t="shared" si="20"/>
        <v>0</v>
      </c>
      <c r="J708" s="47">
        <f t="shared" si="21"/>
        <v>0</v>
      </c>
    </row>
    <row r="709" spans="4:10" x14ac:dyDescent="0.3">
      <c r="D709" s="2"/>
      <c r="E709" s="2"/>
      <c r="F709" s="184" t="str">
        <f>IF('Contatos - P.200'!I711="Sim",1," ")</f>
        <v xml:space="preserve"> </v>
      </c>
      <c r="G709" s="184" t="str">
        <f>IF(OR('Contatos - P.200'!K711="Ótimo",'Contatos - P.200'!K711="Regular"),1," ")</f>
        <v xml:space="preserve"> </v>
      </c>
      <c r="H709" s="184" t="str">
        <f>IF('Contatos - P.200'!M711="Sim",1," ")</f>
        <v xml:space="preserve"> </v>
      </c>
      <c r="I709" s="47">
        <f t="shared" ref="I709:I772" si="22">SUM(F709:H709)</f>
        <v>0</v>
      </c>
      <c r="J709" s="47">
        <f t="shared" si="21"/>
        <v>0</v>
      </c>
    </row>
    <row r="710" spans="4:10" x14ac:dyDescent="0.3">
      <c r="D710" s="2"/>
      <c r="E710" s="2"/>
      <c r="F710" s="184" t="str">
        <f>IF('Contatos - P.200'!I712="Sim",1," ")</f>
        <v xml:space="preserve"> </v>
      </c>
      <c r="G710" s="184" t="str">
        <f>IF(OR('Contatos - P.200'!K712="Ótimo",'Contatos - P.200'!K712="Regular"),1," ")</f>
        <v xml:space="preserve"> </v>
      </c>
      <c r="H710" s="184" t="str">
        <f>IF('Contatos - P.200'!M712="Sim",1," ")</f>
        <v xml:space="preserve"> </v>
      </c>
      <c r="I710" s="47">
        <f t="shared" si="22"/>
        <v>0</v>
      </c>
      <c r="J710" s="47">
        <f t="shared" ref="J710:J773" si="23">SUM(F710:G710)</f>
        <v>0</v>
      </c>
    </row>
    <row r="711" spans="4:10" x14ac:dyDescent="0.3">
      <c r="D711" s="2"/>
      <c r="E711" s="2"/>
      <c r="F711" s="184" t="str">
        <f>IF('Contatos - P.200'!I713="Sim",1," ")</f>
        <v xml:space="preserve"> </v>
      </c>
      <c r="G711" s="184" t="str">
        <f>IF(OR('Contatos - P.200'!K713="Ótimo",'Contatos - P.200'!K713="Regular"),1," ")</f>
        <v xml:space="preserve"> </v>
      </c>
      <c r="H711" s="184" t="str">
        <f>IF('Contatos - P.200'!M713="Sim",1," ")</f>
        <v xml:space="preserve"> </v>
      </c>
      <c r="I711" s="47">
        <f t="shared" si="22"/>
        <v>0</v>
      </c>
      <c r="J711" s="47">
        <f t="shared" si="23"/>
        <v>0</v>
      </c>
    </row>
    <row r="712" spans="4:10" x14ac:dyDescent="0.3">
      <c r="D712" s="2"/>
      <c r="E712" s="2"/>
      <c r="F712" s="184" t="str">
        <f>IF('Contatos - P.200'!I714="Sim",1," ")</f>
        <v xml:space="preserve"> </v>
      </c>
      <c r="G712" s="184" t="str">
        <f>IF(OR('Contatos - P.200'!K714="Ótimo",'Contatos - P.200'!K714="Regular"),1," ")</f>
        <v xml:space="preserve"> </v>
      </c>
      <c r="H712" s="184" t="str">
        <f>IF('Contatos - P.200'!M714="Sim",1," ")</f>
        <v xml:space="preserve"> </v>
      </c>
      <c r="I712" s="47">
        <f t="shared" si="22"/>
        <v>0</v>
      </c>
      <c r="J712" s="47">
        <f t="shared" si="23"/>
        <v>0</v>
      </c>
    </row>
    <row r="713" spans="4:10" x14ac:dyDescent="0.3">
      <c r="D713" s="2"/>
      <c r="E713" s="2"/>
      <c r="F713" s="184" t="str">
        <f>IF('Contatos - P.200'!I715="Sim",1," ")</f>
        <v xml:space="preserve"> </v>
      </c>
      <c r="G713" s="184" t="str">
        <f>IF(OR('Contatos - P.200'!K715="Ótimo",'Contatos - P.200'!K715="Regular"),1," ")</f>
        <v xml:space="preserve"> </v>
      </c>
      <c r="H713" s="184" t="str">
        <f>IF('Contatos - P.200'!M715="Sim",1," ")</f>
        <v xml:space="preserve"> </v>
      </c>
      <c r="I713" s="47">
        <f t="shared" si="22"/>
        <v>0</v>
      </c>
      <c r="J713" s="47">
        <f t="shared" si="23"/>
        <v>0</v>
      </c>
    </row>
    <row r="714" spans="4:10" x14ac:dyDescent="0.3">
      <c r="D714" s="2"/>
      <c r="E714" s="2"/>
      <c r="F714" s="184" t="str">
        <f>IF('Contatos - P.200'!I716="Sim",1," ")</f>
        <v xml:space="preserve"> </v>
      </c>
      <c r="G714" s="184" t="str">
        <f>IF(OR('Contatos - P.200'!K716="Ótimo",'Contatos - P.200'!K716="Regular"),1," ")</f>
        <v xml:space="preserve"> </v>
      </c>
      <c r="H714" s="184" t="str">
        <f>IF('Contatos - P.200'!M716="Sim",1," ")</f>
        <v xml:space="preserve"> </v>
      </c>
      <c r="I714" s="47">
        <f t="shared" si="22"/>
        <v>0</v>
      </c>
      <c r="J714" s="47">
        <f t="shared" si="23"/>
        <v>0</v>
      </c>
    </row>
    <row r="715" spans="4:10" x14ac:dyDescent="0.3">
      <c r="D715" s="2"/>
      <c r="E715" s="2"/>
      <c r="F715" s="184" t="str">
        <f>IF('Contatos - P.200'!I717="Sim",1," ")</f>
        <v xml:space="preserve"> </v>
      </c>
      <c r="G715" s="184" t="str">
        <f>IF(OR('Contatos - P.200'!K717="Ótimo",'Contatos - P.200'!K717="Regular"),1," ")</f>
        <v xml:space="preserve"> </v>
      </c>
      <c r="H715" s="184" t="str">
        <f>IF('Contatos - P.200'!M717="Sim",1," ")</f>
        <v xml:space="preserve"> </v>
      </c>
      <c r="I715" s="47">
        <f t="shared" si="22"/>
        <v>0</v>
      </c>
      <c r="J715" s="47">
        <f t="shared" si="23"/>
        <v>0</v>
      </c>
    </row>
    <row r="716" spans="4:10" x14ac:dyDescent="0.3">
      <c r="D716" s="2"/>
      <c r="E716" s="2"/>
      <c r="F716" s="184" t="str">
        <f>IF('Contatos - P.200'!I718="Sim",1," ")</f>
        <v xml:space="preserve"> </v>
      </c>
      <c r="G716" s="184" t="str">
        <f>IF(OR('Contatos - P.200'!K718="Ótimo",'Contatos - P.200'!K718="Regular"),1," ")</f>
        <v xml:space="preserve"> </v>
      </c>
      <c r="H716" s="184" t="str">
        <f>IF('Contatos - P.200'!M718="Sim",1," ")</f>
        <v xml:space="preserve"> </v>
      </c>
      <c r="I716" s="47">
        <f t="shared" si="22"/>
        <v>0</v>
      </c>
      <c r="J716" s="47">
        <f t="shared" si="23"/>
        <v>0</v>
      </c>
    </row>
    <row r="717" spans="4:10" x14ac:dyDescent="0.3">
      <c r="D717" s="2"/>
      <c r="E717" s="2"/>
      <c r="F717" s="184" t="str">
        <f>IF('Contatos - P.200'!I719="Sim",1," ")</f>
        <v xml:space="preserve"> </v>
      </c>
      <c r="G717" s="184" t="str">
        <f>IF(OR('Contatos - P.200'!K719="Ótimo",'Contatos - P.200'!K719="Regular"),1," ")</f>
        <v xml:space="preserve"> </v>
      </c>
      <c r="H717" s="184" t="str">
        <f>IF('Contatos - P.200'!M719="Sim",1," ")</f>
        <v xml:space="preserve"> </v>
      </c>
      <c r="I717" s="47">
        <f t="shared" si="22"/>
        <v>0</v>
      </c>
      <c r="J717" s="47">
        <f t="shared" si="23"/>
        <v>0</v>
      </c>
    </row>
    <row r="718" spans="4:10" x14ac:dyDescent="0.3">
      <c r="D718" s="2"/>
      <c r="E718" s="2"/>
      <c r="F718" s="184" t="str">
        <f>IF('Contatos - P.200'!I720="Sim",1," ")</f>
        <v xml:space="preserve"> </v>
      </c>
      <c r="G718" s="184" t="str">
        <f>IF(OR('Contatos - P.200'!K720="Ótimo",'Contatos - P.200'!K720="Regular"),1," ")</f>
        <v xml:space="preserve"> </v>
      </c>
      <c r="H718" s="184" t="str">
        <f>IF('Contatos - P.200'!M720="Sim",1," ")</f>
        <v xml:space="preserve"> </v>
      </c>
      <c r="I718" s="47">
        <f t="shared" si="22"/>
        <v>0</v>
      </c>
      <c r="J718" s="47">
        <f t="shared" si="23"/>
        <v>0</v>
      </c>
    </row>
    <row r="719" spans="4:10" x14ac:dyDescent="0.3">
      <c r="D719" s="2"/>
      <c r="E719" s="2"/>
      <c r="F719" s="184" t="str">
        <f>IF('Contatos - P.200'!I721="Sim",1," ")</f>
        <v xml:space="preserve"> </v>
      </c>
      <c r="G719" s="184" t="str">
        <f>IF(OR('Contatos - P.200'!K721="Ótimo",'Contatos - P.200'!K721="Regular"),1," ")</f>
        <v xml:space="preserve"> </v>
      </c>
      <c r="H719" s="184" t="str">
        <f>IF('Contatos - P.200'!M721="Sim",1," ")</f>
        <v xml:space="preserve"> </v>
      </c>
      <c r="I719" s="47">
        <f t="shared" si="22"/>
        <v>0</v>
      </c>
      <c r="J719" s="47">
        <f t="shared" si="23"/>
        <v>0</v>
      </c>
    </row>
    <row r="720" spans="4:10" x14ac:dyDescent="0.3">
      <c r="D720" s="2"/>
      <c r="E720" s="2"/>
      <c r="F720" s="184" t="str">
        <f>IF('Contatos - P.200'!I722="Sim",1," ")</f>
        <v xml:space="preserve"> </v>
      </c>
      <c r="G720" s="184" t="str">
        <f>IF(OR('Contatos - P.200'!K722="Ótimo",'Contatos - P.200'!K722="Regular"),1," ")</f>
        <v xml:space="preserve"> </v>
      </c>
      <c r="H720" s="184" t="str">
        <f>IF('Contatos - P.200'!M722="Sim",1," ")</f>
        <v xml:space="preserve"> </v>
      </c>
      <c r="I720" s="47">
        <f t="shared" si="22"/>
        <v>0</v>
      </c>
      <c r="J720" s="47">
        <f t="shared" si="23"/>
        <v>0</v>
      </c>
    </row>
    <row r="721" spans="4:10" x14ac:dyDescent="0.3">
      <c r="D721" s="2"/>
      <c r="E721" s="2"/>
      <c r="F721" s="184" t="str">
        <f>IF('Contatos - P.200'!I723="Sim",1," ")</f>
        <v xml:space="preserve"> </v>
      </c>
      <c r="G721" s="184" t="str">
        <f>IF(OR('Contatos - P.200'!K723="Ótimo",'Contatos - P.200'!K723="Regular"),1," ")</f>
        <v xml:space="preserve"> </v>
      </c>
      <c r="H721" s="184" t="str">
        <f>IF('Contatos - P.200'!M723="Sim",1," ")</f>
        <v xml:space="preserve"> </v>
      </c>
      <c r="I721" s="47">
        <f t="shared" si="22"/>
        <v>0</v>
      </c>
      <c r="J721" s="47">
        <f t="shared" si="23"/>
        <v>0</v>
      </c>
    </row>
    <row r="722" spans="4:10" x14ac:dyDescent="0.3">
      <c r="D722" s="2"/>
      <c r="E722" s="2"/>
      <c r="F722" s="184" t="str">
        <f>IF('Contatos - P.200'!I724="Sim",1," ")</f>
        <v xml:space="preserve"> </v>
      </c>
      <c r="G722" s="184" t="str">
        <f>IF(OR('Contatos - P.200'!K724="Ótimo",'Contatos - P.200'!K724="Regular"),1," ")</f>
        <v xml:space="preserve"> </v>
      </c>
      <c r="H722" s="184" t="str">
        <f>IF('Contatos - P.200'!M724="Sim",1," ")</f>
        <v xml:space="preserve"> </v>
      </c>
      <c r="I722" s="47">
        <f t="shared" si="22"/>
        <v>0</v>
      </c>
      <c r="J722" s="47">
        <f t="shared" si="23"/>
        <v>0</v>
      </c>
    </row>
    <row r="723" spans="4:10" x14ac:dyDescent="0.3">
      <c r="D723" s="2"/>
      <c r="E723" s="2"/>
      <c r="F723" s="184" t="str">
        <f>IF('Contatos - P.200'!I725="Sim",1," ")</f>
        <v xml:space="preserve"> </v>
      </c>
      <c r="G723" s="184" t="str">
        <f>IF(OR('Contatos - P.200'!K725="Ótimo",'Contatos - P.200'!K725="Regular"),1," ")</f>
        <v xml:space="preserve"> </v>
      </c>
      <c r="H723" s="184" t="str">
        <f>IF('Contatos - P.200'!M725="Sim",1," ")</f>
        <v xml:space="preserve"> </v>
      </c>
      <c r="I723" s="47">
        <f t="shared" si="22"/>
        <v>0</v>
      </c>
      <c r="J723" s="47">
        <f t="shared" si="23"/>
        <v>0</v>
      </c>
    </row>
    <row r="724" spans="4:10" x14ac:dyDescent="0.3">
      <c r="D724" s="2"/>
      <c r="E724" s="2"/>
      <c r="F724" s="184" t="str">
        <f>IF('Contatos - P.200'!I726="Sim",1," ")</f>
        <v xml:space="preserve"> </v>
      </c>
      <c r="G724" s="184" t="str">
        <f>IF(OR('Contatos - P.200'!K726="Ótimo",'Contatos - P.200'!K726="Regular"),1," ")</f>
        <v xml:space="preserve"> </v>
      </c>
      <c r="H724" s="184" t="str">
        <f>IF('Contatos - P.200'!M726="Sim",1," ")</f>
        <v xml:space="preserve"> </v>
      </c>
      <c r="I724" s="47">
        <f t="shared" si="22"/>
        <v>0</v>
      </c>
      <c r="J724" s="47">
        <f t="shared" si="23"/>
        <v>0</v>
      </c>
    </row>
    <row r="725" spans="4:10" x14ac:dyDescent="0.3">
      <c r="D725" s="2"/>
      <c r="E725" s="2"/>
      <c r="F725" s="184" t="str">
        <f>IF('Contatos - P.200'!I727="Sim",1," ")</f>
        <v xml:space="preserve"> </v>
      </c>
      <c r="G725" s="184" t="str">
        <f>IF(OR('Contatos - P.200'!K727="Ótimo",'Contatos - P.200'!K727="Regular"),1," ")</f>
        <v xml:space="preserve"> </v>
      </c>
      <c r="H725" s="184" t="str">
        <f>IF('Contatos - P.200'!M727="Sim",1," ")</f>
        <v xml:space="preserve"> </v>
      </c>
      <c r="I725" s="47">
        <f t="shared" si="22"/>
        <v>0</v>
      </c>
      <c r="J725" s="47">
        <f t="shared" si="23"/>
        <v>0</v>
      </c>
    </row>
    <row r="726" spans="4:10" x14ac:dyDescent="0.3">
      <c r="D726" s="2"/>
      <c r="E726" s="2"/>
      <c r="F726" s="184" t="str">
        <f>IF('Contatos - P.200'!I728="Sim",1," ")</f>
        <v xml:space="preserve"> </v>
      </c>
      <c r="G726" s="184" t="str">
        <f>IF(OR('Contatos - P.200'!K728="Ótimo",'Contatos - P.200'!K728="Regular"),1," ")</f>
        <v xml:space="preserve"> </v>
      </c>
      <c r="H726" s="184" t="str">
        <f>IF('Contatos - P.200'!M728="Sim",1," ")</f>
        <v xml:space="preserve"> </v>
      </c>
      <c r="I726" s="47">
        <f t="shared" si="22"/>
        <v>0</v>
      </c>
      <c r="J726" s="47">
        <f t="shared" si="23"/>
        <v>0</v>
      </c>
    </row>
    <row r="727" spans="4:10" x14ac:dyDescent="0.3">
      <c r="D727" s="2"/>
      <c r="E727" s="2"/>
      <c r="F727" s="184" t="str">
        <f>IF('Contatos - P.200'!I729="Sim",1," ")</f>
        <v xml:space="preserve"> </v>
      </c>
      <c r="G727" s="184" t="str">
        <f>IF(OR('Contatos - P.200'!K729="Ótimo",'Contatos - P.200'!K729="Regular"),1," ")</f>
        <v xml:space="preserve"> </v>
      </c>
      <c r="H727" s="184" t="str">
        <f>IF('Contatos - P.200'!M729="Sim",1," ")</f>
        <v xml:space="preserve"> </v>
      </c>
      <c r="I727" s="47">
        <f t="shared" si="22"/>
        <v>0</v>
      </c>
      <c r="J727" s="47">
        <f t="shared" si="23"/>
        <v>0</v>
      </c>
    </row>
    <row r="728" spans="4:10" x14ac:dyDescent="0.3">
      <c r="D728" s="2"/>
      <c r="E728" s="2"/>
      <c r="F728" s="184" t="str">
        <f>IF('Contatos - P.200'!I730="Sim",1," ")</f>
        <v xml:space="preserve"> </v>
      </c>
      <c r="G728" s="184" t="str">
        <f>IF(OR('Contatos - P.200'!K730="Ótimo",'Contatos - P.200'!K730="Regular"),1," ")</f>
        <v xml:space="preserve"> </v>
      </c>
      <c r="H728" s="184" t="str">
        <f>IF('Contatos - P.200'!M730="Sim",1," ")</f>
        <v xml:space="preserve"> </v>
      </c>
      <c r="I728" s="47">
        <f t="shared" si="22"/>
        <v>0</v>
      </c>
      <c r="J728" s="47">
        <f t="shared" si="23"/>
        <v>0</v>
      </c>
    </row>
    <row r="729" spans="4:10" x14ac:dyDescent="0.3">
      <c r="D729" s="2"/>
      <c r="E729" s="2"/>
      <c r="F729" s="184" t="str">
        <f>IF('Contatos - P.200'!I731="Sim",1," ")</f>
        <v xml:space="preserve"> </v>
      </c>
      <c r="G729" s="184" t="str">
        <f>IF(OR('Contatos - P.200'!K731="Ótimo",'Contatos - P.200'!K731="Regular"),1," ")</f>
        <v xml:space="preserve"> </v>
      </c>
      <c r="H729" s="184" t="str">
        <f>IF('Contatos - P.200'!M731="Sim",1," ")</f>
        <v xml:space="preserve"> </v>
      </c>
      <c r="I729" s="47">
        <f t="shared" si="22"/>
        <v>0</v>
      </c>
      <c r="J729" s="47">
        <f t="shared" si="23"/>
        <v>0</v>
      </c>
    </row>
    <row r="730" spans="4:10" x14ac:dyDescent="0.3">
      <c r="D730" s="2"/>
      <c r="E730" s="2"/>
      <c r="F730" s="184" t="str">
        <f>IF('Contatos - P.200'!I732="Sim",1," ")</f>
        <v xml:space="preserve"> </v>
      </c>
      <c r="G730" s="184" t="str">
        <f>IF(OR('Contatos - P.200'!K732="Ótimo",'Contatos - P.200'!K732="Regular"),1," ")</f>
        <v xml:space="preserve"> </v>
      </c>
      <c r="H730" s="184" t="str">
        <f>IF('Contatos - P.200'!M732="Sim",1," ")</f>
        <v xml:space="preserve"> </v>
      </c>
      <c r="I730" s="47">
        <f t="shared" si="22"/>
        <v>0</v>
      </c>
      <c r="J730" s="47">
        <f t="shared" si="23"/>
        <v>0</v>
      </c>
    </row>
    <row r="731" spans="4:10" x14ac:dyDescent="0.3">
      <c r="D731" s="2"/>
      <c r="E731" s="2"/>
      <c r="F731" s="184" t="str">
        <f>IF('Contatos - P.200'!I733="Sim",1," ")</f>
        <v xml:space="preserve"> </v>
      </c>
      <c r="G731" s="184" t="str">
        <f>IF(OR('Contatos - P.200'!K733="Ótimo",'Contatos - P.200'!K733="Regular"),1," ")</f>
        <v xml:space="preserve"> </v>
      </c>
      <c r="H731" s="184" t="str">
        <f>IF('Contatos - P.200'!M733="Sim",1," ")</f>
        <v xml:space="preserve"> </v>
      </c>
      <c r="I731" s="47">
        <f t="shared" si="22"/>
        <v>0</v>
      </c>
      <c r="J731" s="47">
        <f t="shared" si="23"/>
        <v>0</v>
      </c>
    </row>
    <row r="732" spans="4:10" x14ac:dyDescent="0.3">
      <c r="D732" s="2"/>
      <c r="E732" s="2"/>
      <c r="F732" s="184" t="str">
        <f>IF('Contatos - P.200'!I734="Sim",1," ")</f>
        <v xml:space="preserve"> </v>
      </c>
      <c r="G732" s="184" t="str">
        <f>IF(OR('Contatos - P.200'!K734="Ótimo",'Contatos - P.200'!K734="Regular"),1," ")</f>
        <v xml:space="preserve"> </v>
      </c>
      <c r="H732" s="184" t="str">
        <f>IF('Contatos - P.200'!M734="Sim",1," ")</f>
        <v xml:space="preserve"> </v>
      </c>
      <c r="I732" s="47">
        <f t="shared" si="22"/>
        <v>0</v>
      </c>
      <c r="J732" s="47">
        <f t="shared" si="23"/>
        <v>0</v>
      </c>
    </row>
    <row r="733" spans="4:10" x14ac:dyDescent="0.3">
      <c r="D733" s="2"/>
      <c r="E733" s="2"/>
      <c r="F733" s="184" t="str">
        <f>IF('Contatos - P.200'!I735="Sim",1," ")</f>
        <v xml:space="preserve"> </v>
      </c>
      <c r="G733" s="184" t="str">
        <f>IF(OR('Contatos - P.200'!K735="Ótimo",'Contatos - P.200'!K735="Regular"),1," ")</f>
        <v xml:space="preserve"> </v>
      </c>
      <c r="H733" s="184" t="str">
        <f>IF('Contatos - P.200'!M735="Sim",1," ")</f>
        <v xml:space="preserve"> </v>
      </c>
      <c r="I733" s="47">
        <f t="shared" si="22"/>
        <v>0</v>
      </c>
      <c r="J733" s="47">
        <f t="shared" si="23"/>
        <v>0</v>
      </c>
    </row>
    <row r="734" spans="4:10" x14ac:dyDescent="0.3">
      <c r="D734" s="2"/>
      <c r="E734" s="2"/>
      <c r="F734" s="184" t="str">
        <f>IF('Contatos - P.200'!I736="Sim",1," ")</f>
        <v xml:space="preserve"> </v>
      </c>
      <c r="G734" s="184" t="str">
        <f>IF(OR('Contatos - P.200'!K736="Ótimo",'Contatos - P.200'!K736="Regular"),1," ")</f>
        <v xml:space="preserve"> </v>
      </c>
      <c r="H734" s="184" t="str">
        <f>IF('Contatos - P.200'!M736="Sim",1," ")</f>
        <v xml:space="preserve"> </v>
      </c>
      <c r="I734" s="47">
        <f t="shared" si="22"/>
        <v>0</v>
      </c>
      <c r="J734" s="47">
        <f t="shared" si="23"/>
        <v>0</v>
      </c>
    </row>
    <row r="735" spans="4:10" x14ac:dyDescent="0.3">
      <c r="D735" s="2"/>
      <c r="E735" s="2"/>
      <c r="F735" s="184" t="str">
        <f>IF('Contatos - P.200'!I737="Sim",1," ")</f>
        <v xml:space="preserve"> </v>
      </c>
      <c r="G735" s="184" t="str">
        <f>IF(OR('Contatos - P.200'!K737="Ótimo",'Contatos - P.200'!K737="Regular"),1," ")</f>
        <v xml:space="preserve"> </v>
      </c>
      <c r="H735" s="184" t="str">
        <f>IF('Contatos - P.200'!M737="Sim",1," ")</f>
        <v xml:space="preserve"> </v>
      </c>
      <c r="I735" s="47">
        <f t="shared" si="22"/>
        <v>0</v>
      </c>
      <c r="J735" s="47">
        <f t="shared" si="23"/>
        <v>0</v>
      </c>
    </row>
    <row r="736" spans="4:10" x14ac:dyDescent="0.3">
      <c r="D736" s="2"/>
      <c r="E736" s="2"/>
      <c r="F736" s="184" t="str">
        <f>IF('Contatos - P.200'!I738="Sim",1," ")</f>
        <v xml:space="preserve"> </v>
      </c>
      <c r="G736" s="184" t="str">
        <f>IF(OR('Contatos - P.200'!K738="Ótimo",'Contatos - P.200'!K738="Regular"),1," ")</f>
        <v xml:space="preserve"> </v>
      </c>
      <c r="H736" s="184" t="str">
        <f>IF('Contatos - P.200'!M738="Sim",1," ")</f>
        <v xml:space="preserve"> </v>
      </c>
      <c r="I736" s="47">
        <f t="shared" si="22"/>
        <v>0</v>
      </c>
      <c r="J736" s="47">
        <f t="shared" si="23"/>
        <v>0</v>
      </c>
    </row>
    <row r="737" spans="4:10" x14ac:dyDescent="0.3">
      <c r="D737" s="2"/>
      <c r="E737" s="2"/>
      <c r="F737" s="184" t="str">
        <f>IF('Contatos - P.200'!I739="Sim",1," ")</f>
        <v xml:space="preserve"> </v>
      </c>
      <c r="G737" s="184" t="str">
        <f>IF(OR('Contatos - P.200'!K739="Ótimo",'Contatos - P.200'!K739="Regular"),1," ")</f>
        <v xml:space="preserve"> </v>
      </c>
      <c r="H737" s="184" t="str">
        <f>IF('Contatos - P.200'!M739="Sim",1," ")</f>
        <v xml:space="preserve"> </v>
      </c>
      <c r="I737" s="47">
        <f t="shared" si="22"/>
        <v>0</v>
      </c>
      <c r="J737" s="47">
        <f t="shared" si="23"/>
        <v>0</v>
      </c>
    </row>
    <row r="738" spans="4:10" x14ac:dyDescent="0.3">
      <c r="D738" s="2"/>
      <c r="E738" s="2"/>
      <c r="F738" s="184" t="str">
        <f>IF('Contatos - P.200'!I740="Sim",1," ")</f>
        <v xml:space="preserve"> </v>
      </c>
      <c r="G738" s="184" t="str">
        <f>IF(OR('Contatos - P.200'!K740="Ótimo",'Contatos - P.200'!K740="Regular"),1," ")</f>
        <v xml:space="preserve"> </v>
      </c>
      <c r="H738" s="184" t="str">
        <f>IF('Contatos - P.200'!M740="Sim",1," ")</f>
        <v xml:space="preserve"> </v>
      </c>
      <c r="I738" s="47">
        <f t="shared" si="22"/>
        <v>0</v>
      </c>
      <c r="J738" s="47">
        <f t="shared" si="23"/>
        <v>0</v>
      </c>
    </row>
    <row r="739" spans="4:10" x14ac:dyDescent="0.3">
      <c r="D739" s="2"/>
      <c r="E739" s="2"/>
      <c r="F739" s="184" t="str">
        <f>IF('Contatos - P.200'!I741="Sim",1," ")</f>
        <v xml:space="preserve"> </v>
      </c>
      <c r="G739" s="184" t="str">
        <f>IF(OR('Contatos - P.200'!K741="Ótimo",'Contatos - P.200'!K741="Regular"),1," ")</f>
        <v xml:space="preserve"> </v>
      </c>
      <c r="H739" s="184" t="str">
        <f>IF('Contatos - P.200'!M741="Sim",1," ")</f>
        <v xml:space="preserve"> </v>
      </c>
      <c r="I739" s="47">
        <f t="shared" si="22"/>
        <v>0</v>
      </c>
      <c r="J739" s="47">
        <f t="shared" si="23"/>
        <v>0</v>
      </c>
    </row>
    <row r="740" spans="4:10" x14ac:dyDescent="0.3">
      <c r="D740" s="2"/>
      <c r="E740" s="2"/>
      <c r="F740" s="184" t="str">
        <f>IF('Contatos - P.200'!I742="Sim",1," ")</f>
        <v xml:space="preserve"> </v>
      </c>
      <c r="G740" s="184" t="str">
        <f>IF(OR('Contatos - P.200'!K742="Ótimo",'Contatos - P.200'!K742="Regular"),1," ")</f>
        <v xml:space="preserve"> </v>
      </c>
      <c r="H740" s="184" t="str">
        <f>IF('Contatos - P.200'!M742="Sim",1," ")</f>
        <v xml:space="preserve"> </v>
      </c>
      <c r="I740" s="47">
        <f t="shared" si="22"/>
        <v>0</v>
      </c>
      <c r="J740" s="47">
        <f t="shared" si="23"/>
        <v>0</v>
      </c>
    </row>
    <row r="741" spans="4:10" x14ac:dyDescent="0.3">
      <c r="D741" s="2"/>
      <c r="E741" s="2"/>
      <c r="F741" s="184" t="str">
        <f>IF('Contatos - P.200'!I743="Sim",1," ")</f>
        <v xml:space="preserve"> </v>
      </c>
      <c r="G741" s="184" t="str">
        <f>IF(OR('Contatos - P.200'!K743="Ótimo",'Contatos - P.200'!K743="Regular"),1," ")</f>
        <v xml:space="preserve"> </v>
      </c>
      <c r="H741" s="184" t="str">
        <f>IF('Contatos - P.200'!M743="Sim",1," ")</f>
        <v xml:space="preserve"> </v>
      </c>
      <c r="I741" s="47">
        <f t="shared" si="22"/>
        <v>0</v>
      </c>
      <c r="J741" s="47">
        <f t="shared" si="23"/>
        <v>0</v>
      </c>
    </row>
    <row r="742" spans="4:10" x14ac:dyDescent="0.3">
      <c r="D742" s="2"/>
      <c r="E742" s="2"/>
      <c r="F742" s="184" t="str">
        <f>IF('Contatos - P.200'!I744="Sim",1," ")</f>
        <v xml:space="preserve"> </v>
      </c>
      <c r="G742" s="184" t="str">
        <f>IF(OR('Contatos - P.200'!K744="Ótimo",'Contatos - P.200'!K744="Regular"),1," ")</f>
        <v xml:space="preserve"> </v>
      </c>
      <c r="H742" s="184" t="str">
        <f>IF('Contatos - P.200'!M744="Sim",1," ")</f>
        <v xml:space="preserve"> </v>
      </c>
      <c r="I742" s="47">
        <f t="shared" si="22"/>
        <v>0</v>
      </c>
      <c r="J742" s="47">
        <f t="shared" si="23"/>
        <v>0</v>
      </c>
    </row>
    <row r="743" spans="4:10" x14ac:dyDescent="0.3">
      <c r="D743" s="2"/>
      <c r="E743" s="2"/>
      <c r="F743" s="184" t="str">
        <f>IF('Contatos - P.200'!I745="Sim",1," ")</f>
        <v xml:space="preserve"> </v>
      </c>
      <c r="G743" s="184" t="str">
        <f>IF(OR('Contatos - P.200'!K745="Ótimo",'Contatos - P.200'!K745="Regular"),1," ")</f>
        <v xml:space="preserve"> </v>
      </c>
      <c r="H743" s="184" t="str">
        <f>IF('Contatos - P.200'!M745="Sim",1," ")</f>
        <v xml:space="preserve"> </v>
      </c>
      <c r="I743" s="47">
        <f t="shared" si="22"/>
        <v>0</v>
      </c>
      <c r="J743" s="47">
        <f t="shared" si="23"/>
        <v>0</v>
      </c>
    </row>
    <row r="744" spans="4:10" x14ac:dyDescent="0.3">
      <c r="D744" s="2"/>
      <c r="E744" s="2"/>
      <c r="F744" s="184" t="str">
        <f>IF('Contatos - P.200'!I746="Sim",1," ")</f>
        <v xml:space="preserve"> </v>
      </c>
      <c r="G744" s="184" t="str">
        <f>IF(OR('Contatos - P.200'!K746="Ótimo",'Contatos - P.200'!K746="Regular"),1," ")</f>
        <v xml:space="preserve"> </v>
      </c>
      <c r="H744" s="184" t="str">
        <f>IF('Contatos - P.200'!M746="Sim",1," ")</f>
        <v xml:space="preserve"> </v>
      </c>
      <c r="I744" s="47">
        <f t="shared" si="22"/>
        <v>0</v>
      </c>
      <c r="J744" s="47">
        <f t="shared" si="23"/>
        <v>0</v>
      </c>
    </row>
    <row r="745" spans="4:10" x14ac:dyDescent="0.3">
      <c r="D745" s="2"/>
      <c r="E745" s="2"/>
      <c r="F745" s="184" t="str">
        <f>IF('Contatos - P.200'!I747="Sim",1," ")</f>
        <v xml:space="preserve"> </v>
      </c>
      <c r="G745" s="184" t="str">
        <f>IF(OR('Contatos - P.200'!K747="Ótimo",'Contatos - P.200'!K747="Regular"),1," ")</f>
        <v xml:space="preserve"> </v>
      </c>
      <c r="H745" s="184" t="str">
        <f>IF('Contatos - P.200'!M747="Sim",1," ")</f>
        <v xml:space="preserve"> </v>
      </c>
      <c r="I745" s="47">
        <f t="shared" si="22"/>
        <v>0</v>
      </c>
      <c r="J745" s="47">
        <f t="shared" si="23"/>
        <v>0</v>
      </c>
    </row>
    <row r="746" spans="4:10" x14ac:dyDescent="0.3">
      <c r="D746" s="2"/>
      <c r="E746" s="2"/>
      <c r="F746" s="184" t="str">
        <f>IF('Contatos - P.200'!I748="Sim",1," ")</f>
        <v xml:space="preserve"> </v>
      </c>
      <c r="G746" s="184" t="str">
        <f>IF(OR('Contatos - P.200'!K748="Ótimo",'Contatos - P.200'!K748="Regular"),1," ")</f>
        <v xml:space="preserve"> </v>
      </c>
      <c r="H746" s="184" t="str">
        <f>IF('Contatos - P.200'!M748="Sim",1," ")</f>
        <v xml:space="preserve"> </v>
      </c>
      <c r="I746" s="47">
        <f t="shared" si="22"/>
        <v>0</v>
      </c>
      <c r="J746" s="47">
        <f t="shared" si="23"/>
        <v>0</v>
      </c>
    </row>
    <row r="747" spans="4:10" x14ac:dyDescent="0.3">
      <c r="D747" s="2"/>
      <c r="E747" s="2"/>
      <c r="F747" s="184" t="str">
        <f>IF('Contatos - P.200'!I749="Sim",1," ")</f>
        <v xml:space="preserve"> </v>
      </c>
      <c r="G747" s="184" t="str">
        <f>IF(OR('Contatos - P.200'!K749="Ótimo",'Contatos - P.200'!K749="Regular"),1," ")</f>
        <v xml:space="preserve"> </v>
      </c>
      <c r="H747" s="184" t="str">
        <f>IF('Contatos - P.200'!M749="Sim",1," ")</f>
        <v xml:space="preserve"> </v>
      </c>
      <c r="I747" s="47">
        <f t="shared" si="22"/>
        <v>0</v>
      </c>
      <c r="J747" s="47">
        <f t="shared" si="23"/>
        <v>0</v>
      </c>
    </row>
    <row r="748" spans="4:10" x14ac:dyDescent="0.3">
      <c r="D748" s="2"/>
      <c r="E748" s="2"/>
      <c r="F748" s="184" t="str">
        <f>IF('Contatos - P.200'!I750="Sim",1," ")</f>
        <v xml:space="preserve"> </v>
      </c>
      <c r="G748" s="184" t="str">
        <f>IF(OR('Contatos - P.200'!K750="Ótimo",'Contatos - P.200'!K750="Regular"),1," ")</f>
        <v xml:space="preserve"> </v>
      </c>
      <c r="H748" s="184" t="str">
        <f>IF('Contatos - P.200'!M750="Sim",1," ")</f>
        <v xml:space="preserve"> </v>
      </c>
      <c r="I748" s="47">
        <f t="shared" si="22"/>
        <v>0</v>
      </c>
      <c r="J748" s="47">
        <f t="shared" si="23"/>
        <v>0</v>
      </c>
    </row>
    <row r="749" spans="4:10" x14ac:dyDescent="0.3">
      <c r="D749" s="2"/>
      <c r="E749" s="2"/>
      <c r="F749" s="184" t="str">
        <f>IF('Contatos - P.200'!I751="Sim",1," ")</f>
        <v xml:space="preserve"> </v>
      </c>
      <c r="G749" s="184" t="str">
        <f>IF(OR('Contatos - P.200'!K751="Ótimo",'Contatos - P.200'!K751="Regular"),1," ")</f>
        <v xml:space="preserve"> </v>
      </c>
      <c r="H749" s="184" t="str">
        <f>IF('Contatos - P.200'!M751="Sim",1," ")</f>
        <v xml:space="preserve"> </v>
      </c>
      <c r="I749" s="47">
        <f t="shared" si="22"/>
        <v>0</v>
      </c>
      <c r="J749" s="47">
        <f t="shared" si="23"/>
        <v>0</v>
      </c>
    </row>
    <row r="750" spans="4:10" x14ac:dyDescent="0.3">
      <c r="D750" s="2"/>
      <c r="E750" s="2"/>
      <c r="F750" s="184" t="str">
        <f>IF('Contatos - P.200'!I752="Sim",1," ")</f>
        <v xml:space="preserve"> </v>
      </c>
      <c r="G750" s="184" t="str">
        <f>IF(OR('Contatos - P.200'!K752="Ótimo",'Contatos - P.200'!K752="Regular"),1," ")</f>
        <v xml:space="preserve"> </v>
      </c>
      <c r="H750" s="184" t="str">
        <f>IF('Contatos - P.200'!M752="Sim",1," ")</f>
        <v xml:space="preserve"> </v>
      </c>
      <c r="I750" s="47">
        <f t="shared" si="22"/>
        <v>0</v>
      </c>
      <c r="J750" s="47">
        <f t="shared" si="23"/>
        <v>0</v>
      </c>
    </row>
    <row r="751" spans="4:10" x14ac:dyDescent="0.3">
      <c r="D751" s="2"/>
      <c r="E751" s="2"/>
      <c r="F751" s="184" t="str">
        <f>IF('Contatos - P.200'!I753="Sim",1," ")</f>
        <v xml:space="preserve"> </v>
      </c>
      <c r="G751" s="184" t="str">
        <f>IF(OR('Contatos - P.200'!K753="Ótimo",'Contatos - P.200'!K753="Regular"),1," ")</f>
        <v xml:space="preserve"> </v>
      </c>
      <c r="H751" s="184" t="str">
        <f>IF('Contatos - P.200'!M753="Sim",1," ")</f>
        <v xml:space="preserve"> </v>
      </c>
      <c r="I751" s="47">
        <f t="shared" si="22"/>
        <v>0</v>
      </c>
      <c r="J751" s="47">
        <f t="shared" si="23"/>
        <v>0</v>
      </c>
    </row>
    <row r="752" spans="4:10" x14ac:dyDescent="0.3">
      <c r="D752" s="2"/>
      <c r="E752" s="2"/>
      <c r="F752" s="184" t="str">
        <f>IF('Contatos - P.200'!I754="Sim",1," ")</f>
        <v xml:space="preserve"> </v>
      </c>
      <c r="G752" s="184" t="str">
        <f>IF(OR('Contatos - P.200'!K754="Ótimo",'Contatos - P.200'!K754="Regular"),1," ")</f>
        <v xml:space="preserve"> </v>
      </c>
      <c r="H752" s="184" t="str">
        <f>IF('Contatos - P.200'!M754="Sim",1," ")</f>
        <v xml:space="preserve"> </v>
      </c>
      <c r="I752" s="47">
        <f t="shared" si="22"/>
        <v>0</v>
      </c>
      <c r="J752" s="47">
        <f t="shared" si="23"/>
        <v>0</v>
      </c>
    </row>
    <row r="753" spans="4:10" x14ac:dyDescent="0.3">
      <c r="D753" s="2"/>
      <c r="E753" s="2"/>
      <c r="F753" s="184" t="str">
        <f>IF('Contatos - P.200'!I755="Sim",1," ")</f>
        <v xml:space="preserve"> </v>
      </c>
      <c r="G753" s="184" t="str">
        <f>IF(OR('Contatos - P.200'!K755="Ótimo",'Contatos - P.200'!K755="Regular"),1," ")</f>
        <v xml:space="preserve"> </v>
      </c>
      <c r="H753" s="184" t="str">
        <f>IF('Contatos - P.200'!M755="Sim",1," ")</f>
        <v xml:space="preserve"> </v>
      </c>
      <c r="I753" s="47">
        <f t="shared" si="22"/>
        <v>0</v>
      </c>
      <c r="J753" s="47">
        <f t="shared" si="23"/>
        <v>0</v>
      </c>
    </row>
    <row r="754" spans="4:10" x14ac:dyDescent="0.3">
      <c r="D754" s="2"/>
      <c r="E754" s="2"/>
      <c r="F754" s="184" t="str">
        <f>IF('Contatos - P.200'!I756="Sim",1," ")</f>
        <v xml:space="preserve"> </v>
      </c>
      <c r="G754" s="184" t="str">
        <f>IF(OR('Contatos - P.200'!K756="Ótimo",'Contatos - P.200'!K756="Regular"),1," ")</f>
        <v xml:space="preserve"> </v>
      </c>
      <c r="H754" s="184" t="str">
        <f>IF('Contatos - P.200'!M756="Sim",1," ")</f>
        <v xml:space="preserve"> </v>
      </c>
      <c r="I754" s="47">
        <f t="shared" si="22"/>
        <v>0</v>
      </c>
      <c r="J754" s="47">
        <f t="shared" si="23"/>
        <v>0</v>
      </c>
    </row>
    <row r="755" spans="4:10" x14ac:dyDescent="0.3">
      <c r="D755" s="2"/>
      <c r="E755" s="2"/>
      <c r="F755" s="184" t="str">
        <f>IF('Contatos - P.200'!I757="Sim",1," ")</f>
        <v xml:space="preserve"> </v>
      </c>
      <c r="G755" s="184" t="str">
        <f>IF(OR('Contatos - P.200'!K757="Ótimo",'Contatos - P.200'!K757="Regular"),1," ")</f>
        <v xml:space="preserve"> </v>
      </c>
      <c r="H755" s="184" t="str">
        <f>IF('Contatos - P.200'!M757="Sim",1," ")</f>
        <v xml:space="preserve"> </v>
      </c>
      <c r="I755" s="47">
        <f t="shared" si="22"/>
        <v>0</v>
      </c>
      <c r="J755" s="47">
        <f t="shared" si="23"/>
        <v>0</v>
      </c>
    </row>
    <row r="756" spans="4:10" x14ac:dyDescent="0.3">
      <c r="D756" s="2"/>
      <c r="E756" s="2"/>
      <c r="F756" s="184" t="str">
        <f>IF('Contatos - P.200'!I758="Sim",1," ")</f>
        <v xml:space="preserve"> </v>
      </c>
      <c r="G756" s="184" t="str">
        <f>IF(OR('Contatos - P.200'!K758="Ótimo",'Contatos - P.200'!K758="Regular"),1," ")</f>
        <v xml:space="preserve"> </v>
      </c>
      <c r="H756" s="184" t="str">
        <f>IF('Contatos - P.200'!M758="Sim",1," ")</f>
        <v xml:space="preserve"> </v>
      </c>
      <c r="I756" s="47">
        <f t="shared" si="22"/>
        <v>0</v>
      </c>
      <c r="J756" s="47">
        <f t="shared" si="23"/>
        <v>0</v>
      </c>
    </row>
    <row r="757" spans="4:10" x14ac:dyDescent="0.3">
      <c r="D757" s="2"/>
      <c r="E757" s="2"/>
      <c r="F757" s="184" t="str">
        <f>IF('Contatos - P.200'!I759="Sim",1," ")</f>
        <v xml:space="preserve"> </v>
      </c>
      <c r="G757" s="184" t="str">
        <f>IF(OR('Contatos - P.200'!K759="Ótimo",'Contatos - P.200'!K759="Regular"),1," ")</f>
        <v xml:space="preserve"> </v>
      </c>
      <c r="H757" s="184" t="str">
        <f>IF('Contatos - P.200'!M759="Sim",1," ")</f>
        <v xml:space="preserve"> </v>
      </c>
      <c r="I757" s="47">
        <f t="shared" si="22"/>
        <v>0</v>
      </c>
      <c r="J757" s="47">
        <f t="shared" si="23"/>
        <v>0</v>
      </c>
    </row>
    <row r="758" spans="4:10" x14ac:dyDescent="0.3">
      <c r="D758" s="2"/>
      <c r="E758" s="2"/>
      <c r="F758" s="184" t="str">
        <f>IF('Contatos - P.200'!I760="Sim",1," ")</f>
        <v xml:space="preserve"> </v>
      </c>
      <c r="G758" s="184" t="str">
        <f>IF(OR('Contatos - P.200'!K760="Ótimo",'Contatos - P.200'!K760="Regular"),1," ")</f>
        <v xml:space="preserve"> </v>
      </c>
      <c r="H758" s="184" t="str">
        <f>IF('Contatos - P.200'!M760="Sim",1," ")</f>
        <v xml:space="preserve"> </v>
      </c>
      <c r="I758" s="47">
        <f t="shared" si="22"/>
        <v>0</v>
      </c>
      <c r="J758" s="47">
        <f t="shared" si="23"/>
        <v>0</v>
      </c>
    </row>
    <row r="759" spans="4:10" x14ac:dyDescent="0.3">
      <c r="D759" s="2"/>
      <c r="E759" s="2"/>
      <c r="F759" s="184" t="str">
        <f>IF('Contatos - P.200'!I761="Sim",1," ")</f>
        <v xml:space="preserve"> </v>
      </c>
      <c r="G759" s="184" t="str">
        <f>IF(OR('Contatos - P.200'!K761="Ótimo",'Contatos - P.200'!K761="Regular"),1," ")</f>
        <v xml:space="preserve"> </v>
      </c>
      <c r="H759" s="184" t="str">
        <f>IF('Contatos - P.200'!M761="Sim",1," ")</f>
        <v xml:space="preserve"> </v>
      </c>
      <c r="I759" s="47">
        <f t="shared" si="22"/>
        <v>0</v>
      </c>
      <c r="J759" s="47">
        <f t="shared" si="23"/>
        <v>0</v>
      </c>
    </row>
    <row r="760" spans="4:10" x14ac:dyDescent="0.3">
      <c r="D760" s="2"/>
      <c r="E760" s="2"/>
      <c r="F760" s="184" t="str">
        <f>IF('Contatos - P.200'!I762="Sim",1," ")</f>
        <v xml:space="preserve"> </v>
      </c>
      <c r="G760" s="184" t="str">
        <f>IF(OR('Contatos - P.200'!K762="Ótimo",'Contatos - P.200'!K762="Regular"),1," ")</f>
        <v xml:space="preserve"> </v>
      </c>
      <c r="H760" s="184" t="str">
        <f>IF('Contatos - P.200'!M762="Sim",1," ")</f>
        <v xml:space="preserve"> </v>
      </c>
      <c r="I760" s="47">
        <f t="shared" si="22"/>
        <v>0</v>
      </c>
      <c r="J760" s="47">
        <f t="shared" si="23"/>
        <v>0</v>
      </c>
    </row>
    <row r="761" spans="4:10" x14ac:dyDescent="0.3">
      <c r="D761" s="2"/>
      <c r="E761" s="2"/>
      <c r="F761" s="184" t="str">
        <f>IF('Contatos - P.200'!I763="Sim",1," ")</f>
        <v xml:space="preserve"> </v>
      </c>
      <c r="G761" s="184" t="str">
        <f>IF(OR('Contatos - P.200'!K763="Ótimo",'Contatos - P.200'!K763="Regular"),1," ")</f>
        <v xml:space="preserve"> </v>
      </c>
      <c r="H761" s="184" t="str">
        <f>IF('Contatos - P.200'!M763="Sim",1," ")</f>
        <v xml:space="preserve"> </v>
      </c>
      <c r="I761" s="47">
        <f t="shared" si="22"/>
        <v>0</v>
      </c>
      <c r="J761" s="47">
        <f t="shared" si="23"/>
        <v>0</v>
      </c>
    </row>
    <row r="762" spans="4:10" x14ac:dyDescent="0.3">
      <c r="D762" s="2"/>
      <c r="E762" s="2"/>
      <c r="F762" s="184" t="str">
        <f>IF('Contatos - P.200'!I764="Sim",1," ")</f>
        <v xml:space="preserve"> </v>
      </c>
      <c r="G762" s="184" t="str">
        <f>IF(OR('Contatos - P.200'!K764="Ótimo",'Contatos - P.200'!K764="Regular"),1," ")</f>
        <v xml:space="preserve"> </v>
      </c>
      <c r="H762" s="184" t="str">
        <f>IF('Contatos - P.200'!M764="Sim",1," ")</f>
        <v xml:space="preserve"> </v>
      </c>
      <c r="I762" s="47">
        <f t="shared" si="22"/>
        <v>0</v>
      </c>
      <c r="J762" s="47">
        <f t="shared" si="23"/>
        <v>0</v>
      </c>
    </row>
    <row r="763" spans="4:10" x14ac:dyDescent="0.3">
      <c r="D763" s="2"/>
      <c r="E763" s="2"/>
      <c r="F763" s="184" t="str">
        <f>IF('Contatos - P.200'!I765="Sim",1," ")</f>
        <v xml:space="preserve"> </v>
      </c>
      <c r="G763" s="184" t="str">
        <f>IF(OR('Contatos - P.200'!K765="Ótimo",'Contatos - P.200'!K765="Regular"),1," ")</f>
        <v xml:space="preserve"> </v>
      </c>
      <c r="H763" s="184" t="str">
        <f>IF('Contatos - P.200'!M765="Sim",1," ")</f>
        <v xml:space="preserve"> </v>
      </c>
      <c r="I763" s="47">
        <f t="shared" si="22"/>
        <v>0</v>
      </c>
      <c r="J763" s="47">
        <f t="shared" si="23"/>
        <v>0</v>
      </c>
    </row>
    <row r="764" spans="4:10" x14ac:dyDescent="0.3">
      <c r="D764" s="2"/>
      <c r="E764" s="2"/>
      <c r="F764" s="184" t="str">
        <f>IF('Contatos - P.200'!I766="Sim",1," ")</f>
        <v xml:space="preserve"> </v>
      </c>
      <c r="G764" s="184" t="str">
        <f>IF(OR('Contatos - P.200'!K766="Ótimo",'Contatos - P.200'!K766="Regular"),1," ")</f>
        <v xml:space="preserve"> </v>
      </c>
      <c r="H764" s="184" t="str">
        <f>IF('Contatos - P.200'!M766="Sim",1," ")</f>
        <v xml:space="preserve"> </v>
      </c>
      <c r="I764" s="47">
        <f t="shared" si="22"/>
        <v>0</v>
      </c>
      <c r="J764" s="47">
        <f t="shared" si="23"/>
        <v>0</v>
      </c>
    </row>
    <row r="765" spans="4:10" x14ac:dyDescent="0.3">
      <c r="D765" s="2"/>
      <c r="E765" s="2"/>
      <c r="F765" s="184" t="str">
        <f>IF('Contatos - P.200'!I767="Sim",1," ")</f>
        <v xml:space="preserve"> </v>
      </c>
      <c r="G765" s="184" t="str">
        <f>IF(OR('Contatos - P.200'!K767="Ótimo",'Contatos - P.200'!K767="Regular"),1," ")</f>
        <v xml:space="preserve"> </v>
      </c>
      <c r="H765" s="184" t="str">
        <f>IF('Contatos - P.200'!M767="Sim",1," ")</f>
        <v xml:space="preserve"> </v>
      </c>
      <c r="I765" s="47">
        <f t="shared" si="22"/>
        <v>0</v>
      </c>
      <c r="J765" s="47">
        <f t="shared" si="23"/>
        <v>0</v>
      </c>
    </row>
    <row r="766" spans="4:10" x14ac:dyDescent="0.3">
      <c r="D766" s="2"/>
      <c r="E766" s="2"/>
      <c r="F766" s="184" t="str">
        <f>IF('Contatos - P.200'!I768="Sim",1," ")</f>
        <v xml:space="preserve"> </v>
      </c>
      <c r="G766" s="184" t="str">
        <f>IF(OR('Contatos - P.200'!K768="Ótimo",'Contatos - P.200'!K768="Regular"),1," ")</f>
        <v xml:space="preserve"> </v>
      </c>
      <c r="H766" s="184" t="str">
        <f>IF('Contatos - P.200'!M768="Sim",1," ")</f>
        <v xml:space="preserve"> </v>
      </c>
      <c r="I766" s="47">
        <f t="shared" si="22"/>
        <v>0</v>
      </c>
      <c r="J766" s="47">
        <f t="shared" si="23"/>
        <v>0</v>
      </c>
    </row>
    <row r="767" spans="4:10" x14ac:dyDescent="0.3">
      <c r="D767" s="2"/>
      <c r="E767" s="2"/>
      <c r="F767" s="184" t="str">
        <f>IF('Contatos - P.200'!I769="Sim",1," ")</f>
        <v xml:space="preserve"> </v>
      </c>
      <c r="G767" s="184" t="str">
        <f>IF(OR('Contatos - P.200'!K769="Ótimo",'Contatos - P.200'!K769="Regular"),1," ")</f>
        <v xml:space="preserve"> </v>
      </c>
      <c r="H767" s="184" t="str">
        <f>IF('Contatos - P.200'!M769="Sim",1," ")</f>
        <v xml:space="preserve"> </v>
      </c>
      <c r="I767" s="47">
        <f t="shared" si="22"/>
        <v>0</v>
      </c>
      <c r="J767" s="47">
        <f t="shared" si="23"/>
        <v>0</v>
      </c>
    </row>
    <row r="768" spans="4:10" x14ac:dyDescent="0.3">
      <c r="D768" s="2"/>
      <c r="E768" s="2"/>
      <c r="F768" s="184" t="str">
        <f>IF('Contatos - P.200'!I770="Sim",1," ")</f>
        <v xml:space="preserve"> </v>
      </c>
      <c r="G768" s="184" t="str">
        <f>IF(OR('Contatos - P.200'!K770="Ótimo",'Contatos - P.200'!K770="Regular"),1," ")</f>
        <v xml:space="preserve"> </v>
      </c>
      <c r="H768" s="184" t="str">
        <f>IF('Contatos - P.200'!M770="Sim",1," ")</f>
        <v xml:space="preserve"> </v>
      </c>
      <c r="I768" s="47">
        <f t="shared" si="22"/>
        <v>0</v>
      </c>
      <c r="J768" s="47">
        <f t="shared" si="23"/>
        <v>0</v>
      </c>
    </row>
    <row r="769" spans="4:10" x14ac:dyDescent="0.3">
      <c r="D769" s="2"/>
      <c r="E769" s="2"/>
      <c r="F769" s="184" t="str">
        <f>IF('Contatos - P.200'!I771="Sim",1," ")</f>
        <v xml:space="preserve"> </v>
      </c>
      <c r="G769" s="184" t="str">
        <f>IF(OR('Contatos - P.200'!K771="Ótimo",'Contatos - P.200'!K771="Regular"),1," ")</f>
        <v xml:space="preserve"> </v>
      </c>
      <c r="H769" s="184" t="str">
        <f>IF('Contatos - P.200'!M771="Sim",1," ")</f>
        <v xml:space="preserve"> </v>
      </c>
      <c r="I769" s="47">
        <f t="shared" si="22"/>
        <v>0</v>
      </c>
      <c r="J769" s="47">
        <f t="shared" si="23"/>
        <v>0</v>
      </c>
    </row>
    <row r="770" spans="4:10" x14ac:dyDescent="0.3">
      <c r="D770" s="2"/>
      <c r="E770" s="2"/>
      <c r="F770" s="184" t="str">
        <f>IF('Contatos - P.200'!I772="Sim",1," ")</f>
        <v xml:space="preserve"> </v>
      </c>
      <c r="G770" s="184" t="str">
        <f>IF(OR('Contatos - P.200'!K772="Ótimo",'Contatos - P.200'!K772="Regular"),1," ")</f>
        <v xml:space="preserve"> </v>
      </c>
      <c r="H770" s="184" t="str">
        <f>IF('Contatos - P.200'!M772="Sim",1," ")</f>
        <v xml:space="preserve"> </v>
      </c>
      <c r="I770" s="47">
        <f t="shared" si="22"/>
        <v>0</v>
      </c>
      <c r="J770" s="47">
        <f t="shared" si="23"/>
        <v>0</v>
      </c>
    </row>
    <row r="771" spans="4:10" x14ac:dyDescent="0.3">
      <c r="D771" s="2"/>
      <c r="E771" s="2"/>
      <c r="F771" s="184" t="str">
        <f>IF('Contatos - P.200'!I773="Sim",1," ")</f>
        <v xml:space="preserve"> </v>
      </c>
      <c r="G771" s="184" t="str">
        <f>IF(OR('Contatos - P.200'!K773="Ótimo",'Contatos - P.200'!K773="Regular"),1," ")</f>
        <v xml:space="preserve"> </v>
      </c>
      <c r="H771" s="184" t="str">
        <f>IF('Contatos - P.200'!M773="Sim",1," ")</f>
        <v xml:space="preserve"> </v>
      </c>
      <c r="I771" s="47">
        <f t="shared" si="22"/>
        <v>0</v>
      </c>
      <c r="J771" s="47">
        <f t="shared" si="23"/>
        <v>0</v>
      </c>
    </row>
    <row r="772" spans="4:10" x14ac:dyDescent="0.3">
      <c r="D772" s="2"/>
      <c r="E772" s="2"/>
      <c r="F772" s="184" t="str">
        <f>IF('Contatos - P.200'!I774="Sim",1," ")</f>
        <v xml:space="preserve"> </v>
      </c>
      <c r="G772" s="184" t="str">
        <f>IF(OR('Contatos - P.200'!K774="Ótimo",'Contatos - P.200'!K774="Regular"),1," ")</f>
        <v xml:space="preserve"> </v>
      </c>
      <c r="H772" s="184" t="str">
        <f>IF('Contatos - P.200'!M774="Sim",1," ")</f>
        <v xml:space="preserve"> </v>
      </c>
      <c r="I772" s="47">
        <f t="shared" si="22"/>
        <v>0</v>
      </c>
      <c r="J772" s="47">
        <f t="shared" si="23"/>
        <v>0</v>
      </c>
    </row>
    <row r="773" spans="4:10" x14ac:dyDescent="0.3">
      <c r="D773" s="2"/>
      <c r="E773" s="2"/>
      <c r="F773" s="184" t="str">
        <f>IF('Contatos - P.200'!I775="Sim",1," ")</f>
        <v xml:space="preserve"> </v>
      </c>
      <c r="G773" s="184" t="str">
        <f>IF(OR('Contatos - P.200'!K775="Ótimo",'Contatos - P.200'!K775="Regular"),1," ")</f>
        <v xml:space="preserve"> </v>
      </c>
      <c r="H773" s="184" t="str">
        <f>IF('Contatos - P.200'!M775="Sim",1," ")</f>
        <v xml:space="preserve"> </v>
      </c>
      <c r="I773" s="47">
        <f t="shared" ref="I773:I836" si="24">SUM(F773:H773)</f>
        <v>0</v>
      </c>
      <c r="J773" s="47">
        <f t="shared" si="23"/>
        <v>0</v>
      </c>
    </row>
    <row r="774" spans="4:10" x14ac:dyDescent="0.3">
      <c r="D774" s="2"/>
      <c r="E774" s="2"/>
      <c r="F774" s="184" t="str">
        <f>IF('Contatos - P.200'!I776="Sim",1," ")</f>
        <v xml:space="preserve"> </v>
      </c>
      <c r="G774" s="184" t="str">
        <f>IF(OR('Contatos - P.200'!K776="Ótimo",'Contatos - P.200'!K776="Regular"),1," ")</f>
        <v xml:space="preserve"> </v>
      </c>
      <c r="H774" s="184" t="str">
        <f>IF('Contatos - P.200'!M776="Sim",1," ")</f>
        <v xml:space="preserve"> </v>
      </c>
      <c r="I774" s="47">
        <f t="shared" si="24"/>
        <v>0</v>
      </c>
      <c r="J774" s="47">
        <f t="shared" ref="J774:J837" si="25">SUM(F774:G774)</f>
        <v>0</v>
      </c>
    </row>
    <row r="775" spans="4:10" x14ac:dyDescent="0.3">
      <c r="D775" s="2"/>
      <c r="E775" s="2"/>
      <c r="F775" s="184" t="str">
        <f>IF('Contatos - P.200'!I777="Sim",1," ")</f>
        <v xml:space="preserve"> </v>
      </c>
      <c r="G775" s="184" t="str">
        <f>IF(OR('Contatos - P.200'!K777="Ótimo",'Contatos - P.200'!K777="Regular"),1," ")</f>
        <v xml:space="preserve"> </v>
      </c>
      <c r="H775" s="184" t="str">
        <f>IF('Contatos - P.200'!M777="Sim",1," ")</f>
        <v xml:space="preserve"> </v>
      </c>
      <c r="I775" s="47">
        <f t="shared" si="24"/>
        <v>0</v>
      </c>
      <c r="J775" s="47">
        <f t="shared" si="25"/>
        <v>0</v>
      </c>
    </row>
    <row r="776" spans="4:10" x14ac:dyDescent="0.3">
      <c r="D776" s="2"/>
      <c r="E776" s="2"/>
      <c r="F776" s="184" t="str">
        <f>IF('Contatos - P.200'!I778="Sim",1," ")</f>
        <v xml:space="preserve"> </v>
      </c>
      <c r="G776" s="184" t="str">
        <f>IF(OR('Contatos - P.200'!K778="Ótimo",'Contatos - P.200'!K778="Regular"),1," ")</f>
        <v xml:space="preserve"> </v>
      </c>
      <c r="H776" s="184" t="str">
        <f>IF('Contatos - P.200'!M778="Sim",1," ")</f>
        <v xml:space="preserve"> </v>
      </c>
      <c r="I776" s="47">
        <f t="shared" si="24"/>
        <v>0</v>
      </c>
      <c r="J776" s="47">
        <f t="shared" si="25"/>
        <v>0</v>
      </c>
    </row>
    <row r="777" spans="4:10" x14ac:dyDescent="0.3">
      <c r="D777" s="2"/>
      <c r="E777" s="2"/>
      <c r="F777" s="184" t="str">
        <f>IF('Contatos - P.200'!I779="Sim",1," ")</f>
        <v xml:space="preserve"> </v>
      </c>
      <c r="G777" s="184" t="str">
        <f>IF(OR('Contatos - P.200'!K779="Ótimo",'Contatos - P.200'!K779="Regular"),1," ")</f>
        <v xml:space="preserve"> </v>
      </c>
      <c r="H777" s="184" t="str">
        <f>IF('Contatos - P.200'!M779="Sim",1," ")</f>
        <v xml:space="preserve"> </v>
      </c>
      <c r="I777" s="47">
        <f t="shared" si="24"/>
        <v>0</v>
      </c>
      <c r="J777" s="47">
        <f t="shared" si="25"/>
        <v>0</v>
      </c>
    </row>
    <row r="778" spans="4:10" x14ac:dyDescent="0.3">
      <c r="D778" s="2"/>
      <c r="E778" s="2"/>
      <c r="F778" s="184" t="str">
        <f>IF('Contatos - P.200'!I780="Sim",1," ")</f>
        <v xml:space="preserve"> </v>
      </c>
      <c r="G778" s="184" t="str">
        <f>IF(OR('Contatos - P.200'!K780="Ótimo",'Contatos - P.200'!K780="Regular"),1," ")</f>
        <v xml:space="preserve"> </v>
      </c>
      <c r="H778" s="184" t="str">
        <f>IF('Contatos - P.200'!M780="Sim",1," ")</f>
        <v xml:space="preserve"> </v>
      </c>
      <c r="I778" s="47">
        <f t="shared" si="24"/>
        <v>0</v>
      </c>
      <c r="J778" s="47">
        <f t="shared" si="25"/>
        <v>0</v>
      </c>
    </row>
    <row r="779" spans="4:10" x14ac:dyDescent="0.3">
      <c r="D779" s="2"/>
      <c r="E779" s="2"/>
      <c r="F779" s="184" t="str">
        <f>IF('Contatos - P.200'!I781="Sim",1," ")</f>
        <v xml:space="preserve"> </v>
      </c>
      <c r="G779" s="184" t="str">
        <f>IF(OR('Contatos - P.200'!K781="Ótimo",'Contatos - P.200'!K781="Regular"),1," ")</f>
        <v xml:space="preserve"> </v>
      </c>
      <c r="H779" s="184" t="str">
        <f>IF('Contatos - P.200'!M781="Sim",1," ")</f>
        <v xml:space="preserve"> </v>
      </c>
      <c r="I779" s="47">
        <f t="shared" si="24"/>
        <v>0</v>
      </c>
      <c r="J779" s="47">
        <f t="shared" si="25"/>
        <v>0</v>
      </c>
    </row>
    <row r="780" spans="4:10" x14ac:dyDescent="0.3">
      <c r="D780" s="2"/>
      <c r="E780" s="2"/>
      <c r="F780" s="184" t="str">
        <f>IF('Contatos - P.200'!I782="Sim",1," ")</f>
        <v xml:space="preserve"> </v>
      </c>
      <c r="G780" s="184" t="str">
        <f>IF(OR('Contatos - P.200'!K782="Ótimo",'Contatos - P.200'!K782="Regular"),1," ")</f>
        <v xml:space="preserve"> </v>
      </c>
      <c r="H780" s="184" t="str">
        <f>IF('Contatos - P.200'!M782="Sim",1," ")</f>
        <v xml:space="preserve"> </v>
      </c>
      <c r="I780" s="47">
        <f t="shared" si="24"/>
        <v>0</v>
      </c>
      <c r="J780" s="47">
        <f t="shared" si="25"/>
        <v>0</v>
      </c>
    </row>
    <row r="781" spans="4:10" x14ac:dyDescent="0.3">
      <c r="D781" s="2"/>
      <c r="E781" s="2"/>
      <c r="F781" s="184" t="str">
        <f>IF('Contatos - P.200'!I783="Sim",1," ")</f>
        <v xml:space="preserve"> </v>
      </c>
      <c r="G781" s="184" t="str">
        <f>IF(OR('Contatos - P.200'!K783="Ótimo",'Contatos - P.200'!K783="Regular"),1," ")</f>
        <v xml:space="preserve"> </v>
      </c>
      <c r="H781" s="184" t="str">
        <f>IF('Contatos - P.200'!M783="Sim",1," ")</f>
        <v xml:space="preserve"> </v>
      </c>
      <c r="I781" s="47">
        <f t="shared" si="24"/>
        <v>0</v>
      </c>
      <c r="J781" s="47">
        <f t="shared" si="25"/>
        <v>0</v>
      </c>
    </row>
    <row r="782" spans="4:10" x14ac:dyDescent="0.3">
      <c r="D782" s="2"/>
      <c r="E782" s="2"/>
      <c r="F782" s="184" t="str">
        <f>IF('Contatos - P.200'!I784="Sim",1," ")</f>
        <v xml:space="preserve"> </v>
      </c>
      <c r="G782" s="184" t="str">
        <f>IF(OR('Contatos - P.200'!K784="Ótimo",'Contatos - P.200'!K784="Regular"),1," ")</f>
        <v xml:space="preserve"> </v>
      </c>
      <c r="H782" s="184" t="str">
        <f>IF('Contatos - P.200'!M784="Sim",1," ")</f>
        <v xml:space="preserve"> </v>
      </c>
      <c r="I782" s="47">
        <f t="shared" si="24"/>
        <v>0</v>
      </c>
      <c r="J782" s="47">
        <f t="shared" si="25"/>
        <v>0</v>
      </c>
    </row>
    <row r="783" spans="4:10" x14ac:dyDescent="0.3">
      <c r="D783" s="2"/>
      <c r="E783" s="2"/>
      <c r="F783" s="184" t="str">
        <f>IF('Contatos - P.200'!I785="Sim",1," ")</f>
        <v xml:space="preserve"> </v>
      </c>
      <c r="G783" s="184" t="str">
        <f>IF(OR('Contatos - P.200'!K785="Ótimo",'Contatos - P.200'!K785="Regular"),1," ")</f>
        <v xml:space="preserve"> </v>
      </c>
      <c r="H783" s="184" t="str">
        <f>IF('Contatos - P.200'!M785="Sim",1," ")</f>
        <v xml:space="preserve"> </v>
      </c>
      <c r="I783" s="47">
        <f t="shared" si="24"/>
        <v>0</v>
      </c>
      <c r="J783" s="47">
        <f t="shared" si="25"/>
        <v>0</v>
      </c>
    </row>
    <row r="784" spans="4:10" x14ac:dyDescent="0.3">
      <c r="D784" s="2"/>
      <c r="E784" s="2"/>
      <c r="F784" s="184" t="str">
        <f>IF('Contatos - P.200'!I786="Sim",1," ")</f>
        <v xml:space="preserve"> </v>
      </c>
      <c r="G784" s="184" t="str">
        <f>IF(OR('Contatos - P.200'!K786="Ótimo",'Contatos - P.200'!K786="Regular"),1," ")</f>
        <v xml:space="preserve"> </v>
      </c>
      <c r="H784" s="184" t="str">
        <f>IF('Contatos - P.200'!M786="Sim",1," ")</f>
        <v xml:space="preserve"> </v>
      </c>
      <c r="I784" s="47">
        <f t="shared" si="24"/>
        <v>0</v>
      </c>
      <c r="J784" s="47">
        <f t="shared" si="25"/>
        <v>0</v>
      </c>
    </row>
    <row r="785" spans="4:10" x14ac:dyDescent="0.3">
      <c r="D785" s="2"/>
      <c r="E785" s="2"/>
      <c r="F785" s="184" t="str">
        <f>IF('Contatos - P.200'!I787="Sim",1," ")</f>
        <v xml:space="preserve"> </v>
      </c>
      <c r="G785" s="184" t="str">
        <f>IF(OR('Contatos - P.200'!K787="Ótimo",'Contatos - P.200'!K787="Regular"),1," ")</f>
        <v xml:space="preserve"> </v>
      </c>
      <c r="H785" s="184" t="str">
        <f>IF('Contatos - P.200'!M787="Sim",1," ")</f>
        <v xml:space="preserve"> </v>
      </c>
      <c r="I785" s="47">
        <f t="shared" si="24"/>
        <v>0</v>
      </c>
      <c r="J785" s="47">
        <f t="shared" si="25"/>
        <v>0</v>
      </c>
    </row>
    <row r="786" spans="4:10" x14ac:dyDescent="0.3">
      <c r="D786" s="2"/>
      <c r="E786" s="2"/>
      <c r="F786" s="184" t="str">
        <f>IF('Contatos - P.200'!I788="Sim",1," ")</f>
        <v xml:space="preserve"> </v>
      </c>
      <c r="G786" s="184" t="str">
        <f>IF(OR('Contatos - P.200'!K788="Ótimo",'Contatos - P.200'!K788="Regular"),1," ")</f>
        <v xml:space="preserve"> </v>
      </c>
      <c r="H786" s="184" t="str">
        <f>IF('Contatos - P.200'!M788="Sim",1," ")</f>
        <v xml:space="preserve"> </v>
      </c>
      <c r="I786" s="47">
        <f t="shared" si="24"/>
        <v>0</v>
      </c>
      <c r="J786" s="47">
        <f t="shared" si="25"/>
        <v>0</v>
      </c>
    </row>
    <row r="787" spans="4:10" x14ac:dyDescent="0.3">
      <c r="D787" s="2"/>
      <c r="E787" s="2"/>
      <c r="F787" s="184" t="str">
        <f>IF('Contatos - P.200'!I789="Sim",1," ")</f>
        <v xml:space="preserve"> </v>
      </c>
      <c r="G787" s="184" t="str">
        <f>IF(OR('Contatos - P.200'!K789="Ótimo",'Contatos - P.200'!K789="Regular"),1," ")</f>
        <v xml:space="preserve"> </v>
      </c>
      <c r="H787" s="184" t="str">
        <f>IF('Contatos - P.200'!M789="Sim",1," ")</f>
        <v xml:space="preserve"> </v>
      </c>
      <c r="I787" s="47">
        <f t="shared" si="24"/>
        <v>0</v>
      </c>
      <c r="J787" s="47">
        <f t="shared" si="25"/>
        <v>0</v>
      </c>
    </row>
    <row r="788" spans="4:10" x14ac:dyDescent="0.3">
      <c r="D788" s="2"/>
      <c r="E788" s="2"/>
      <c r="F788" s="184" t="str">
        <f>IF('Contatos - P.200'!I790="Sim",1," ")</f>
        <v xml:space="preserve"> </v>
      </c>
      <c r="G788" s="184" t="str">
        <f>IF(OR('Contatos - P.200'!K790="Ótimo",'Contatos - P.200'!K790="Regular"),1," ")</f>
        <v xml:space="preserve"> </v>
      </c>
      <c r="H788" s="184" t="str">
        <f>IF('Contatos - P.200'!M790="Sim",1," ")</f>
        <v xml:space="preserve"> </v>
      </c>
      <c r="I788" s="47">
        <f t="shared" si="24"/>
        <v>0</v>
      </c>
      <c r="J788" s="47">
        <f t="shared" si="25"/>
        <v>0</v>
      </c>
    </row>
    <row r="789" spans="4:10" x14ac:dyDescent="0.3">
      <c r="D789" s="2"/>
      <c r="E789" s="2"/>
      <c r="F789" s="184" t="str">
        <f>IF('Contatos - P.200'!I791="Sim",1," ")</f>
        <v xml:space="preserve"> </v>
      </c>
      <c r="G789" s="184" t="str">
        <f>IF(OR('Contatos - P.200'!K791="Ótimo",'Contatos - P.200'!K791="Regular"),1," ")</f>
        <v xml:space="preserve"> </v>
      </c>
      <c r="H789" s="184" t="str">
        <f>IF('Contatos - P.200'!M791="Sim",1," ")</f>
        <v xml:space="preserve"> </v>
      </c>
      <c r="I789" s="47">
        <f t="shared" si="24"/>
        <v>0</v>
      </c>
      <c r="J789" s="47">
        <f t="shared" si="25"/>
        <v>0</v>
      </c>
    </row>
    <row r="790" spans="4:10" x14ac:dyDescent="0.3">
      <c r="D790" s="2"/>
      <c r="E790" s="2"/>
      <c r="F790" s="184" t="str">
        <f>IF('Contatos - P.200'!I792="Sim",1," ")</f>
        <v xml:space="preserve"> </v>
      </c>
      <c r="G790" s="184" t="str">
        <f>IF(OR('Contatos - P.200'!K792="Ótimo",'Contatos - P.200'!K792="Regular"),1," ")</f>
        <v xml:space="preserve"> </v>
      </c>
      <c r="H790" s="184" t="str">
        <f>IF('Contatos - P.200'!M792="Sim",1," ")</f>
        <v xml:space="preserve"> </v>
      </c>
      <c r="I790" s="47">
        <f t="shared" si="24"/>
        <v>0</v>
      </c>
      <c r="J790" s="47">
        <f t="shared" si="25"/>
        <v>0</v>
      </c>
    </row>
    <row r="791" spans="4:10" x14ac:dyDescent="0.3">
      <c r="D791" s="2"/>
      <c r="E791" s="2"/>
      <c r="F791" s="184" t="str">
        <f>IF('Contatos - P.200'!I793="Sim",1," ")</f>
        <v xml:space="preserve"> </v>
      </c>
      <c r="G791" s="184" t="str">
        <f>IF(OR('Contatos - P.200'!K793="Ótimo",'Contatos - P.200'!K793="Regular"),1," ")</f>
        <v xml:space="preserve"> </v>
      </c>
      <c r="H791" s="184" t="str">
        <f>IF('Contatos - P.200'!M793="Sim",1," ")</f>
        <v xml:space="preserve"> </v>
      </c>
      <c r="I791" s="47">
        <f t="shared" si="24"/>
        <v>0</v>
      </c>
      <c r="J791" s="47">
        <f t="shared" si="25"/>
        <v>0</v>
      </c>
    </row>
    <row r="792" spans="4:10" x14ac:dyDescent="0.3">
      <c r="D792" s="2"/>
      <c r="E792" s="2"/>
      <c r="F792" s="184" t="str">
        <f>IF('Contatos - P.200'!I794="Sim",1," ")</f>
        <v xml:space="preserve"> </v>
      </c>
      <c r="G792" s="184" t="str">
        <f>IF(OR('Contatos - P.200'!K794="Ótimo",'Contatos - P.200'!K794="Regular"),1," ")</f>
        <v xml:space="preserve"> </v>
      </c>
      <c r="H792" s="184" t="str">
        <f>IF('Contatos - P.200'!M794="Sim",1," ")</f>
        <v xml:space="preserve"> </v>
      </c>
      <c r="I792" s="47">
        <f t="shared" si="24"/>
        <v>0</v>
      </c>
      <c r="J792" s="47">
        <f t="shared" si="25"/>
        <v>0</v>
      </c>
    </row>
    <row r="793" spans="4:10" x14ac:dyDescent="0.3">
      <c r="D793" s="2"/>
      <c r="E793" s="2"/>
      <c r="F793" s="184" t="str">
        <f>IF('Contatos - P.200'!I795="Sim",1," ")</f>
        <v xml:space="preserve"> </v>
      </c>
      <c r="G793" s="184" t="str">
        <f>IF(OR('Contatos - P.200'!K795="Ótimo",'Contatos - P.200'!K795="Regular"),1," ")</f>
        <v xml:space="preserve"> </v>
      </c>
      <c r="H793" s="184" t="str">
        <f>IF('Contatos - P.200'!M795="Sim",1," ")</f>
        <v xml:space="preserve"> </v>
      </c>
      <c r="I793" s="47">
        <f t="shared" si="24"/>
        <v>0</v>
      </c>
      <c r="J793" s="47">
        <f t="shared" si="25"/>
        <v>0</v>
      </c>
    </row>
    <row r="794" spans="4:10" x14ac:dyDescent="0.3">
      <c r="D794" s="2"/>
      <c r="E794" s="2"/>
      <c r="F794" s="184" t="str">
        <f>IF('Contatos - P.200'!I796="Sim",1," ")</f>
        <v xml:space="preserve"> </v>
      </c>
      <c r="G794" s="184" t="str">
        <f>IF(OR('Contatos - P.200'!K796="Ótimo",'Contatos - P.200'!K796="Regular"),1," ")</f>
        <v xml:space="preserve"> </v>
      </c>
      <c r="H794" s="184" t="str">
        <f>IF('Contatos - P.200'!M796="Sim",1," ")</f>
        <v xml:space="preserve"> </v>
      </c>
      <c r="I794" s="47">
        <f t="shared" si="24"/>
        <v>0</v>
      </c>
      <c r="J794" s="47">
        <f t="shared" si="25"/>
        <v>0</v>
      </c>
    </row>
    <row r="795" spans="4:10" x14ac:dyDescent="0.3">
      <c r="D795" s="2"/>
      <c r="E795" s="2"/>
      <c r="F795" s="184" t="str">
        <f>IF('Contatos - P.200'!I797="Sim",1," ")</f>
        <v xml:space="preserve"> </v>
      </c>
      <c r="G795" s="184" t="str">
        <f>IF(OR('Contatos - P.200'!K797="Ótimo",'Contatos - P.200'!K797="Regular"),1," ")</f>
        <v xml:space="preserve"> </v>
      </c>
      <c r="H795" s="184" t="str">
        <f>IF('Contatos - P.200'!M797="Sim",1," ")</f>
        <v xml:space="preserve"> </v>
      </c>
      <c r="I795" s="47">
        <f t="shared" si="24"/>
        <v>0</v>
      </c>
      <c r="J795" s="47">
        <f t="shared" si="25"/>
        <v>0</v>
      </c>
    </row>
    <row r="796" spans="4:10" x14ac:dyDescent="0.3">
      <c r="D796" s="2"/>
      <c r="E796" s="2"/>
      <c r="F796" s="184" t="str">
        <f>IF('Contatos - P.200'!I798="Sim",1," ")</f>
        <v xml:space="preserve"> </v>
      </c>
      <c r="G796" s="184" t="str">
        <f>IF(OR('Contatos - P.200'!K798="Ótimo",'Contatos - P.200'!K798="Regular"),1," ")</f>
        <v xml:space="preserve"> </v>
      </c>
      <c r="H796" s="184" t="str">
        <f>IF('Contatos - P.200'!M798="Sim",1," ")</f>
        <v xml:space="preserve"> </v>
      </c>
      <c r="I796" s="47">
        <f t="shared" si="24"/>
        <v>0</v>
      </c>
      <c r="J796" s="47">
        <f t="shared" si="25"/>
        <v>0</v>
      </c>
    </row>
    <row r="797" spans="4:10" x14ac:dyDescent="0.3">
      <c r="D797" s="2"/>
      <c r="E797" s="2"/>
      <c r="F797" s="184" t="str">
        <f>IF('Contatos - P.200'!I799="Sim",1," ")</f>
        <v xml:space="preserve"> </v>
      </c>
      <c r="G797" s="184" t="str">
        <f>IF(OR('Contatos - P.200'!K799="Ótimo",'Contatos - P.200'!K799="Regular"),1," ")</f>
        <v xml:space="preserve"> </v>
      </c>
      <c r="H797" s="184" t="str">
        <f>IF('Contatos - P.200'!M799="Sim",1," ")</f>
        <v xml:space="preserve"> </v>
      </c>
      <c r="I797" s="47">
        <f t="shared" si="24"/>
        <v>0</v>
      </c>
      <c r="J797" s="47">
        <f t="shared" si="25"/>
        <v>0</v>
      </c>
    </row>
    <row r="798" spans="4:10" x14ac:dyDescent="0.3">
      <c r="D798" s="2"/>
      <c r="E798" s="2"/>
      <c r="F798" s="184" t="str">
        <f>IF('Contatos - P.200'!I800="Sim",1," ")</f>
        <v xml:space="preserve"> </v>
      </c>
      <c r="G798" s="184" t="str">
        <f>IF(OR('Contatos - P.200'!K800="Ótimo",'Contatos - P.200'!K800="Regular"),1," ")</f>
        <v xml:space="preserve"> </v>
      </c>
      <c r="H798" s="184" t="str">
        <f>IF('Contatos - P.200'!M800="Sim",1," ")</f>
        <v xml:space="preserve"> </v>
      </c>
      <c r="I798" s="47">
        <f t="shared" si="24"/>
        <v>0</v>
      </c>
      <c r="J798" s="47">
        <f t="shared" si="25"/>
        <v>0</v>
      </c>
    </row>
    <row r="799" spans="4:10" x14ac:dyDescent="0.3">
      <c r="D799" s="2"/>
      <c r="E799" s="2"/>
      <c r="F799" s="184" t="str">
        <f>IF('Contatos - P.200'!I801="Sim",1," ")</f>
        <v xml:space="preserve"> </v>
      </c>
      <c r="G799" s="184" t="str">
        <f>IF(OR('Contatos - P.200'!K801="Ótimo",'Contatos - P.200'!K801="Regular"),1," ")</f>
        <v xml:space="preserve"> </v>
      </c>
      <c r="H799" s="184" t="str">
        <f>IF('Contatos - P.200'!M801="Sim",1," ")</f>
        <v xml:space="preserve"> </v>
      </c>
      <c r="I799" s="47">
        <f t="shared" si="24"/>
        <v>0</v>
      </c>
      <c r="J799" s="47">
        <f t="shared" si="25"/>
        <v>0</v>
      </c>
    </row>
    <row r="800" spans="4:10" x14ac:dyDescent="0.3">
      <c r="D800" s="2"/>
      <c r="E800" s="2"/>
      <c r="F800" s="184" t="str">
        <f>IF('Contatos - P.200'!I802="Sim",1," ")</f>
        <v xml:space="preserve"> </v>
      </c>
      <c r="G800" s="184" t="str">
        <f>IF(OR('Contatos - P.200'!K802="Ótimo",'Contatos - P.200'!K802="Regular"),1," ")</f>
        <v xml:space="preserve"> </v>
      </c>
      <c r="H800" s="184" t="str">
        <f>IF('Contatos - P.200'!M802="Sim",1," ")</f>
        <v xml:space="preserve"> </v>
      </c>
      <c r="I800" s="47">
        <f t="shared" si="24"/>
        <v>0</v>
      </c>
      <c r="J800" s="47">
        <f t="shared" si="25"/>
        <v>0</v>
      </c>
    </row>
    <row r="801" spans="4:10" x14ac:dyDescent="0.3">
      <c r="D801" s="2"/>
      <c r="E801" s="2"/>
      <c r="F801" s="184" t="str">
        <f>IF('Contatos - P.200'!I803="Sim",1," ")</f>
        <v xml:space="preserve"> </v>
      </c>
      <c r="G801" s="184" t="str">
        <f>IF(OR('Contatos - P.200'!K803="Ótimo",'Contatos - P.200'!K803="Regular"),1," ")</f>
        <v xml:space="preserve"> </v>
      </c>
      <c r="H801" s="184" t="str">
        <f>IF('Contatos - P.200'!M803="Sim",1," ")</f>
        <v xml:space="preserve"> </v>
      </c>
      <c r="I801" s="47">
        <f t="shared" si="24"/>
        <v>0</v>
      </c>
      <c r="J801" s="47">
        <f t="shared" si="25"/>
        <v>0</v>
      </c>
    </row>
    <row r="802" spans="4:10" x14ac:dyDescent="0.3">
      <c r="D802" s="2"/>
      <c r="E802" s="2"/>
      <c r="F802" s="184" t="str">
        <f>IF('Contatos - P.200'!I804="Sim",1," ")</f>
        <v xml:space="preserve"> </v>
      </c>
      <c r="G802" s="184" t="str">
        <f>IF(OR('Contatos - P.200'!K804="Ótimo",'Contatos - P.200'!K804="Regular"),1," ")</f>
        <v xml:space="preserve"> </v>
      </c>
      <c r="H802" s="184" t="str">
        <f>IF('Contatos - P.200'!M804="Sim",1," ")</f>
        <v xml:space="preserve"> </v>
      </c>
      <c r="I802" s="47">
        <f t="shared" si="24"/>
        <v>0</v>
      </c>
      <c r="J802" s="47">
        <f t="shared" si="25"/>
        <v>0</v>
      </c>
    </row>
    <row r="803" spans="4:10" x14ac:dyDescent="0.3">
      <c r="D803" s="2"/>
      <c r="E803" s="2"/>
      <c r="F803" s="184" t="str">
        <f>IF('Contatos - P.200'!I805="Sim",1," ")</f>
        <v xml:space="preserve"> </v>
      </c>
      <c r="G803" s="184" t="str">
        <f>IF(OR('Contatos - P.200'!K805="Ótimo",'Contatos - P.200'!K805="Regular"),1," ")</f>
        <v xml:space="preserve"> </v>
      </c>
      <c r="H803" s="184" t="str">
        <f>IF('Contatos - P.200'!M805="Sim",1," ")</f>
        <v xml:space="preserve"> </v>
      </c>
      <c r="I803" s="47">
        <f t="shared" si="24"/>
        <v>0</v>
      </c>
      <c r="J803" s="47">
        <f t="shared" si="25"/>
        <v>0</v>
      </c>
    </row>
    <row r="804" spans="4:10" x14ac:dyDescent="0.3">
      <c r="D804" s="2"/>
      <c r="E804" s="2"/>
      <c r="F804" s="184" t="str">
        <f>IF('Contatos - P.200'!I806="Sim",1," ")</f>
        <v xml:space="preserve"> </v>
      </c>
      <c r="G804" s="184" t="str">
        <f>IF(OR('Contatos - P.200'!K806="Ótimo",'Contatos - P.200'!K806="Regular"),1," ")</f>
        <v xml:space="preserve"> </v>
      </c>
      <c r="H804" s="184" t="str">
        <f>IF('Contatos - P.200'!M806="Sim",1," ")</f>
        <v xml:space="preserve"> </v>
      </c>
      <c r="I804" s="47">
        <f t="shared" si="24"/>
        <v>0</v>
      </c>
      <c r="J804" s="47">
        <f t="shared" si="25"/>
        <v>0</v>
      </c>
    </row>
    <row r="805" spans="4:10" x14ac:dyDescent="0.3">
      <c r="D805" s="2"/>
      <c r="E805" s="2"/>
      <c r="F805" s="184" t="str">
        <f>IF('Contatos - P.200'!I807="Sim",1," ")</f>
        <v xml:space="preserve"> </v>
      </c>
      <c r="G805" s="184" t="str">
        <f>IF(OR('Contatos - P.200'!K807="Ótimo",'Contatos - P.200'!K807="Regular"),1," ")</f>
        <v xml:space="preserve"> </v>
      </c>
      <c r="H805" s="184" t="str">
        <f>IF('Contatos - P.200'!M807="Sim",1," ")</f>
        <v xml:space="preserve"> </v>
      </c>
      <c r="I805" s="47">
        <f t="shared" si="24"/>
        <v>0</v>
      </c>
      <c r="J805" s="47">
        <f t="shared" si="25"/>
        <v>0</v>
      </c>
    </row>
    <row r="806" spans="4:10" x14ac:dyDescent="0.3">
      <c r="D806" s="2"/>
      <c r="E806" s="2"/>
      <c r="F806" s="184" t="str">
        <f>IF('Contatos - P.200'!I808="Sim",1," ")</f>
        <v xml:space="preserve"> </v>
      </c>
      <c r="G806" s="184" t="str">
        <f>IF(OR('Contatos - P.200'!K808="Ótimo",'Contatos - P.200'!K808="Regular"),1," ")</f>
        <v xml:space="preserve"> </v>
      </c>
      <c r="H806" s="184" t="str">
        <f>IF('Contatos - P.200'!M808="Sim",1," ")</f>
        <v xml:space="preserve"> </v>
      </c>
      <c r="I806" s="47">
        <f t="shared" si="24"/>
        <v>0</v>
      </c>
      <c r="J806" s="47">
        <f t="shared" si="25"/>
        <v>0</v>
      </c>
    </row>
    <row r="807" spans="4:10" x14ac:dyDescent="0.3">
      <c r="D807" s="2"/>
      <c r="E807" s="2"/>
      <c r="F807" s="184" t="str">
        <f>IF('Contatos - P.200'!I809="Sim",1," ")</f>
        <v xml:space="preserve"> </v>
      </c>
      <c r="G807" s="184" t="str">
        <f>IF(OR('Contatos - P.200'!K809="Ótimo",'Contatos - P.200'!K809="Regular"),1," ")</f>
        <v xml:space="preserve"> </v>
      </c>
      <c r="H807" s="184" t="str">
        <f>IF('Contatos - P.200'!M809="Sim",1," ")</f>
        <v xml:space="preserve"> </v>
      </c>
      <c r="I807" s="47">
        <f t="shared" si="24"/>
        <v>0</v>
      </c>
      <c r="J807" s="47">
        <f t="shared" si="25"/>
        <v>0</v>
      </c>
    </row>
    <row r="808" spans="4:10" x14ac:dyDescent="0.3">
      <c r="D808" s="2"/>
      <c r="E808" s="2"/>
      <c r="F808" s="184" t="str">
        <f>IF('Contatos - P.200'!I810="Sim",1," ")</f>
        <v xml:space="preserve"> </v>
      </c>
      <c r="G808" s="184" t="str">
        <f>IF(OR('Contatos - P.200'!K810="Ótimo",'Contatos - P.200'!K810="Regular"),1," ")</f>
        <v xml:space="preserve"> </v>
      </c>
      <c r="H808" s="184" t="str">
        <f>IF('Contatos - P.200'!M810="Sim",1," ")</f>
        <v xml:space="preserve"> </v>
      </c>
      <c r="I808" s="47">
        <f t="shared" si="24"/>
        <v>0</v>
      </c>
      <c r="J808" s="47">
        <f t="shared" si="25"/>
        <v>0</v>
      </c>
    </row>
    <row r="809" spans="4:10" x14ac:dyDescent="0.3">
      <c r="D809" s="2"/>
      <c r="E809" s="2"/>
      <c r="F809" s="184" t="str">
        <f>IF('Contatos - P.200'!I811="Sim",1," ")</f>
        <v xml:space="preserve"> </v>
      </c>
      <c r="G809" s="184" t="str">
        <f>IF(OR('Contatos - P.200'!K811="Ótimo",'Contatos - P.200'!K811="Regular"),1," ")</f>
        <v xml:space="preserve"> </v>
      </c>
      <c r="H809" s="184" t="str">
        <f>IF('Contatos - P.200'!M811="Sim",1," ")</f>
        <v xml:space="preserve"> </v>
      </c>
      <c r="I809" s="47">
        <f t="shared" si="24"/>
        <v>0</v>
      </c>
      <c r="J809" s="47">
        <f t="shared" si="25"/>
        <v>0</v>
      </c>
    </row>
    <row r="810" spans="4:10" x14ac:dyDescent="0.3">
      <c r="D810" s="2"/>
      <c r="E810" s="2"/>
      <c r="F810" s="184" t="str">
        <f>IF('Contatos - P.200'!I812="Sim",1," ")</f>
        <v xml:space="preserve"> </v>
      </c>
      <c r="G810" s="184" t="str">
        <f>IF(OR('Contatos - P.200'!K812="Ótimo",'Contatos - P.200'!K812="Regular"),1," ")</f>
        <v xml:space="preserve"> </v>
      </c>
      <c r="H810" s="184" t="str">
        <f>IF('Contatos - P.200'!M812="Sim",1," ")</f>
        <v xml:space="preserve"> </v>
      </c>
      <c r="I810" s="47">
        <f t="shared" si="24"/>
        <v>0</v>
      </c>
      <c r="J810" s="47">
        <f t="shared" si="25"/>
        <v>0</v>
      </c>
    </row>
    <row r="811" spans="4:10" x14ac:dyDescent="0.3">
      <c r="D811" s="2"/>
      <c r="E811" s="2"/>
      <c r="F811" s="184" t="str">
        <f>IF('Contatos - P.200'!I813="Sim",1," ")</f>
        <v xml:space="preserve"> </v>
      </c>
      <c r="G811" s="184" t="str">
        <f>IF(OR('Contatos - P.200'!K813="Ótimo",'Contatos - P.200'!K813="Regular"),1," ")</f>
        <v xml:space="preserve"> </v>
      </c>
      <c r="H811" s="184" t="str">
        <f>IF('Contatos - P.200'!M813="Sim",1," ")</f>
        <v xml:space="preserve"> </v>
      </c>
      <c r="I811" s="47">
        <f t="shared" si="24"/>
        <v>0</v>
      </c>
      <c r="J811" s="47">
        <f t="shared" si="25"/>
        <v>0</v>
      </c>
    </row>
    <row r="812" spans="4:10" x14ac:dyDescent="0.3">
      <c r="D812" s="2"/>
      <c r="E812" s="2"/>
      <c r="F812" s="184" t="str">
        <f>IF('Contatos - P.200'!I814="Sim",1," ")</f>
        <v xml:space="preserve"> </v>
      </c>
      <c r="G812" s="184" t="str">
        <f>IF(OR('Contatos - P.200'!K814="Ótimo",'Contatos - P.200'!K814="Regular"),1," ")</f>
        <v xml:space="preserve"> </v>
      </c>
      <c r="H812" s="184" t="str">
        <f>IF('Contatos - P.200'!M814="Sim",1," ")</f>
        <v xml:space="preserve"> </v>
      </c>
      <c r="I812" s="47">
        <f t="shared" si="24"/>
        <v>0</v>
      </c>
      <c r="J812" s="47">
        <f t="shared" si="25"/>
        <v>0</v>
      </c>
    </row>
    <row r="813" spans="4:10" x14ac:dyDescent="0.3">
      <c r="D813" s="2"/>
      <c r="E813" s="2"/>
      <c r="F813" s="184" t="str">
        <f>IF('Contatos - P.200'!I815="Sim",1," ")</f>
        <v xml:space="preserve"> </v>
      </c>
      <c r="G813" s="184" t="str">
        <f>IF(OR('Contatos - P.200'!K815="Ótimo",'Contatos - P.200'!K815="Regular"),1," ")</f>
        <v xml:space="preserve"> </v>
      </c>
      <c r="H813" s="184" t="str">
        <f>IF('Contatos - P.200'!M815="Sim",1," ")</f>
        <v xml:space="preserve"> </v>
      </c>
      <c r="I813" s="47">
        <f t="shared" si="24"/>
        <v>0</v>
      </c>
      <c r="J813" s="47">
        <f t="shared" si="25"/>
        <v>0</v>
      </c>
    </row>
    <row r="814" spans="4:10" x14ac:dyDescent="0.3">
      <c r="D814" s="2"/>
      <c r="E814" s="2"/>
      <c r="F814" s="184" t="str">
        <f>IF('Contatos - P.200'!I816="Sim",1," ")</f>
        <v xml:space="preserve"> </v>
      </c>
      <c r="G814" s="184" t="str">
        <f>IF(OR('Contatos - P.200'!K816="Ótimo",'Contatos - P.200'!K816="Regular"),1," ")</f>
        <v xml:space="preserve"> </v>
      </c>
      <c r="H814" s="184" t="str">
        <f>IF('Contatos - P.200'!M816="Sim",1," ")</f>
        <v xml:space="preserve"> </v>
      </c>
      <c r="I814" s="47">
        <f t="shared" si="24"/>
        <v>0</v>
      </c>
      <c r="J814" s="47">
        <f t="shared" si="25"/>
        <v>0</v>
      </c>
    </row>
    <row r="815" spans="4:10" x14ac:dyDescent="0.3">
      <c r="D815" s="2"/>
      <c r="E815" s="2"/>
      <c r="F815" s="184" t="str">
        <f>IF('Contatos - P.200'!I817="Sim",1," ")</f>
        <v xml:space="preserve"> </v>
      </c>
      <c r="G815" s="184" t="str">
        <f>IF(OR('Contatos - P.200'!K817="Ótimo",'Contatos - P.200'!K817="Regular"),1," ")</f>
        <v xml:space="preserve"> </v>
      </c>
      <c r="H815" s="184" t="str">
        <f>IF('Contatos - P.200'!M817="Sim",1," ")</f>
        <v xml:space="preserve"> </v>
      </c>
      <c r="I815" s="47">
        <f t="shared" si="24"/>
        <v>0</v>
      </c>
      <c r="J815" s="47">
        <f t="shared" si="25"/>
        <v>0</v>
      </c>
    </row>
    <row r="816" spans="4:10" x14ac:dyDescent="0.3">
      <c r="D816" s="2"/>
      <c r="E816" s="2"/>
      <c r="F816" s="184" t="str">
        <f>IF('Contatos - P.200'!I818="Sim",1," ")</f>
        <v xml:space="preserve"> </v>
      </c>
      <c r="G816" s="184" t="str">
        <f>IF(OR('Contatos - P.200'!K818="Ótimo",'Contatos - P.200'!K818="Regular"),1," ")</f>
        <v xml:space="preserve"> </v>
      </c>
      <c r="H816" s="184" t="str">
        <f>IF('Contatos - P.200'!M818="Sim",1," ")</f>
        <v xml:space="preserve"> </v>
      </c>
      <c r="I816" s="47">
        <f t="shared" si="24"/>
        <v>0</v>
      </c>
      <c r="J816" s="47">
        <f t="shared" si="25"/>
        <v>0</v>
      </c>
    </row>
    <row r="817" spans="4:10" x14ac:dyDescent="0.3">
      <c r="D817" s="2"/>
      <c r="E817" s="2"/>
      <c r="F817" s="184" t="str">
        <f>IF('Contatos - P.200'!I819="Sim",1," ")</f>
        <v xml:space="preserve"> </v>
      </c>
      <c r="G817" s="184" t="str">
        <f>IF(OR('Contatos - P.200'!K819="Ótimo",'Contatos - P.200'!K819="Regular"),1," ")</f>
        <v xml:space="preserve"> </v>
      </c>
      <c r="H817" s="184" t="str">
        <f>IF('Contatos - P.200'!M819="Sim",1," ")</f>
        <v xml:space="preserve"> </v>
      </c>
      <c r="I817" s="47">
        <f t="shared" si="24"/>
        <v>0</v>
      </c>
      <c r="J817" s="47">
        <f t="shared" si="25"/>
        <v>0</v>
      </c>
    </row>
    <row r="818" spans="4:10" x14ac:dyDescent="0.3">
      <c r="D818" s="2"/>
      <c r="E818" s="2"/>
      <c r="F818" s="184" t="str">
        <f>IF('Contatos - P.200'!I820="Sim",1," ")</f>
        <v xml:space="preserve"> </v>
      </c>
      <c r="G818" s="184" t="str">
        <f>IF(OR('Contatos - P.200'!K820="Ótimo",'Contatos - P.200'!K820="Regular"),1," ")</f>
        <v xml:space="preserve"> </v>
      </c>
      <c r="H818" s="184" t="str">
        <f>IF('Contatos - P.200'!M820="Sim",1," ")</f>
        <v xml:space="preserve"> </v>
      </c>
      <c r="I818" s="47">
        <f t="shared" si="24"/>
        <v>0</v>
      </c>
      <c r="J818" s="47">
        <f t="shared" si="25"/>
        <v>0</v>
      </c>
    </row>
    <row r="819" spans="4:10" x14ac:dyDescent="0.3">
      <c r="D819" s="2"/>
      <c r="E819" s="2"/>
      <c r="F819" s="184" t="str">
        <f>IF('Contatos - P.200'!I821="Sim",1," ")</f>
        <v xml:space="preserve"> </v>
      </c>
      <c r="G819" s="184" t="str">
        <f>IF(OR('Contatos - P.200'!K821="Ótimo",'Contatos - P.200'!K821="Regular"),1," ")</f>
        <v xml:space="preserve"> </v>
      </c>
      <c r="H819" s="184" t="str">
        <f>IF('Contatos - P.200'!M821="Sim",1," ")</f>
        <v xml:space="preserve"> </v>
      </c>
      <c r="I819" s="47">
        <f t="shared" si="24"/>
        <v>0</v>
      </c>
      <c r="J819" s="47">
        <f t="shared" si="25"/>
        <v>0</v>
      </c>
    </row>
    <row r="820" spans="4:10" x14ac:dyDescent="0.3">
      <c r="D820" s="2"/>
      <c r="E820" s="2"/>
      <c r="F820" s="184" t="str">
        <f>IF('Contatos - P.200'!I822="Sim",1," ")</f>
        <v xml:space="preserve"> </v>
      </c>
      <c r="G820" s="184" t="str">
        <f>IF(OR('Contatos - P.200'!K822="Ótimo",'Contatos - P.200'!K822="Regular"),1," ")</f>
        <v xml:space="preserve"> </v>
      </c>
      <c r="H820" s="184" t="str">
        <f>IF('Contatos - P.200'!M822="Sim",1," ")</f>
        <v xml:space="preserve"> </v>
      </c>
      <c r="I820" s="47">
        <f t="shared" si="24"/>
        <v>0</v>
      </c>
      <c r="J820" s="47">
        <f t="shared" si="25"/>
        <v>0</v>
      </c>
    </row>
    <row r="821" spans="4:10" x14ac:dyDescent="0.3">
      <c r="D821" s="2"/>
      <c r="E821" s="2"/>
      <c r="F821" s="184" t="str">
        <f>IF('Contatos - P.200'!I823="Sim",1," ")</f>
        <v xml:space="preserve"> </v>
      </c>
      <c r="G821" s="184" t="str">
        <f>IF(OR('Contatos - P.200'!K823="Ótimo",'Contatos - P.200'!K823="Regular"),1," ")</f>
        <v xml:space="preserve"> </v>
      </c>
      <c r="H821" s="184" t="str">
        <f>IF('Contatos - P.200'!M823="Sim",1," ")</f>
        <v xml:space="preserve"> </v>
      </c>
      <c r="I821" s="47">
        <f t="shared" si="24"/>
        <v>0</v>
      </c>
      <c r="J821" s="47">
        <f t="shared" si="25"/>
        <v>0</v>
      </c>
    </row>
    <row r="822" spans="4:10" x14ac:dyDescent="0.3">
      <c r="D822" s="2"/>
      <c r="E822" s="2"/>
      <c r="F822" s="184" t="str">
        <f>IF('Contatos - P.200'!I824="Sim",1," ")</f>
        <v xml:space="preserve"> </v>
      </c>
      <c r="G822" s="184" t="str">
        <f>IF(OR('Contatos - P.200'!K824="Ótimo",'Contatos - P.200'!K824="Regular"),1," ")</f>
        <v xml:space="preserve"> </v>
      </c>
      <c r="H822" s="184" t="str">
        <f>IF('Contatos - P.200'!M824="Sim",1," ")</f>
        <v xml:space="preserve"> </v>
      </c>
      <c r="I822" s="47">
        <f t="shared" si="24"/>
        <v>0</v>
      </c>
      <c r="J822" s="47">
        <f t="shared" si="25"/>
        <v>0</v>
      </c>
    </row>
    <row r="823" spans="4:10" x14ac:dyDescent="0.3">
      <c r="D823" s="2"/>
      <c r="E823" s="2"/>
      <c r="F823" s="184" t="str">
        <f>IF('Contatos - P.200'!I825="Sim",1," ")</f>
        <v xml:space="preserve"> </v>
      </c>
      <c r="G823" s="184" t="str">
        <f>IF(OR('Contatos - P.200'!K825="Ótimo",'Contatos - P.200'!K825="Regular"),1," ")</f>
        <v xml:space="preserve"> </v>
      </c>
      <c r="H823" s="184" t="str">
        <f>IF('Contatos - P.200'!M825="Sim",1," ")</f>
        <v xml:space="preserve"> </v>
      </c>
      <c r="I823" s="47">
        <f t="shared" si="24"/>
        <v>0</v>
      </c>
      <c r="J823" s="47">
        <f t="shared" si="25"/>
        <v>0</v>
      </c>
    </row>
    <row r="824" spans="4:10" x14ac:dyDescent="0.3">
      <c r="D824" s="2"/>
      <c r="E824" s="2"/>
      <c r="F824" s="184" t="str">
        <f>IF('Contatos - P.200'!I826="Sim",1," ")</f>
        <v xml:space="preserve"> </v>
      </c>
      <c r="G824" s="184" t="str">
        <f>IF(OR('Contatos - P.200'!K826="Ótimo",'Contatos - P.200'!K826="Regular"),1," ")</f>
        <v xml:space="preserve"> </v>
      </c>
      <c r="H824" s="184" t="str">
        <f>IF('Contatos - P.200'!M826="Sim",1," ")</f>
        <v xml:space="preserve"> </v>
      </c>
      <c r="I824" s="47">
        <f t="shared" si="24"/>
        <v>0</v>
      </c>
      <c r="J824" s="47">
        <f t="shared" si="25"/>
        <v>0</v>
      </c>
    </row>
    <row r="825" spans="4:10" x14ac:dyDescent="0.3">
      <c r="D825" s="2"/>
      <c r="E825" s="2"/>
      <c r="F825" s="184" t="str">
        <f>IF('Contatos - P.200'!I827="Sim",1," ")</f>
        <v xml:space="preserve"> </v>
      </c>
      <c r="G825" s="184" t="str">
        <f>IF(OR('Contatos - P.200'!K827="Ótimo",'Contatos - P.200'!K827="Regular"),1," ")</f>
        <v xml:space="preserve"> </v>
      </c>
      <c r="H825" s="184" t="str">
        <f>IF('Contatos - P.200'!M827="Sim",1," ")</f>
        <v xml:space="preserve"> </v>
      </c>
      <c r="I825" s="47">
        <f t="shared" si="24"/>
        <v>0</v>
      </c>
      <c r="J825" s="47">
        <f t="shared" si="25"/>
        <v>0</v>
      </c>
    </row>
    <row r="826" spans="4:10" x14ac:dyDescent="0.3">
      <c r="D826" s="2"/>
      <c r="E826" s="2"/>
      <c r="F826" s="184" t="str">
        <f>IF('Contatos - P.200'!I828="Sim",1," ")</f>
        <v xml:space="preserve"> </v>
      </c>
      <c r="G826" s="184" t="str">
        <f>IF(OR('Contatos - P.200'!K828="Ótimo",'Contatos - P.200'!K828="Regular"),1," ")</f>
        <v xml:space="preserve"> </v>
      </c>
      <c r="H826" s="184" t="str">
        <f>IF('Contatos - P.200'!M828="Sim",1," ")</f>
        <v xml:space="preserve"> </v>
      </c>
      <c r="I826" s="47">
        <f t="shared" si="24"/>
        <v>0</v>
      </c>
      <c r="J826" s="47">
        <f t="shared" si="25"/>
        <v>0</v>
      </c>
    </row>
    <row r="827" spans="4:10" x14ac:dyDescent="0.3">
      <c r="D827" s="2"/>
      <c r="E827" s="2"/>
      <c r="F827" s="184" t="str">
        <f>IF('Contatos - P.200'!I829="Sim",1," ")</f>
        <v xml:space="preserve"> </v>
      </c>
      <c r="G827" s="184" t="str">
        <f>IF(OR('Contatos - P.200'!K829="Ótimo",'Contatos - P.200'!K829="Regular"),1," ")</f>
        <v xml:space="preserve"> </v>
      </c>
      <c r="H827" s="184" t="str">
        <f>IF('Contatos - P.200'!M829="Sim",1," ")</f>
        <v xml:space="preserve"> </v>
      </c>
      <c r="I827" s="47">
        <f t="shared" si="24"/>
        <v>0</v>
      </c>
      <c r="J827" s="47">
        <f t="shared" si="25"/>
        <v>0</v>
      </c>
    </row>
    <row r="828" spans="4:10" x14ac:dyDescent="0.3">
      <c r="D828" s="2"/>
      <c r="E828" s="2"/>
      <c r="F828" s="184" t="str">
        <f>IF('Contatos - P.200'!I830="Sim",1," ")</f>
        <v xml:space="preserve"> </v>
      </c>
      <c r="G828" s="184" t="str">
        <f>IF(OR('Contatos - P.200'!K830="Ótimo",'Contatos - P.200'!K830="Regular"),1," ")</f>
        <v xml:space="preserve"> </v>
      </c>
      <c r="H828" s="184" t="str">
        <f>IF('Contatos - P.200'!M830="Sim",1," ")</f>
        <v xml:space="preserve"> </v>
      </c>
      <c r="I828" s="47">
        <f t="shared" si="24"/>
        <v>0</v>
      </c>
      <c r="J828" s="47">
        <f t="shared" si="25"/>
        <v>0</v>
      </c>
    </row>
    <row r="829" spans="4:10" x14ac:dyDescent="0.3">
      <c r="D829" s="2"/>
      <c r="E829" s="2"/>
      <c r="F829" s="184" t="str">
        <f>IF('Contatos - P.200'!I831="Sim",1," ")</f>
        <v xml:space="preserve"> </v>
      </c>
      <c r="G829" s="184" t="str">
        <f>IF(OR('Contatos - P.200'!K831="Ótimo",'Contatos - P.200'!K831="Regular"),1," ")</f>
        <v xml:space="preserve"> </v>
      </c>
      <c r="H829" s="184" t="str">
        <f>IF('Contatos - P.200'!M831="Sim",1," ")</f>
        <v xml:space="preserve"> </v>
      </c>
      <c r="I829" s="47">
        <f t="shared" si="24"/>
        <v>0</v>
      </c>
      <c r="J829" s="47">
        <f t="shared" si="25"/>
        <v>0</v>
      </c>
    </row>
    <row r="830" spans="4:10" x14ac:dyDescent="0.3">
      <c r="D830" s="2"/>
      <c r="E830" s="2"/>
      <c r="F830" s="184" t="str">
        <f>IF('Contatos - P.200'!I832="Sim",1," ")</f>
        <v xml:space="preserve"> </v>
      </c>
      <c r="G830" s="184" t="str">
        <f>IF(OR('Contatos - P.200'!K832="Ótimo",'Contatos - P.200'!K832="Regular"),1," ")</f>
        <v xml:space="preserve"> </v>
      </c>
      <c r="H830" s="184" t="str">
        <f>IF('Contatos - P.200'!M832="Sim",1," ")</f>
        <v xml:space="preserve"> </v>
      </c>
      <c r="I830" s="47">
        <f t="shared" si="24"/>
        <v>0</v>
      </c>
      <c r="J830" s="47">
        <f t="shared" si="25"/>
        <v>0</v>
      </c>
    </row>
    <row r="831" spans="4:10" x14ac:dyDescent="0.3">
      <c r="D831" s="2"/>
      <c r="E831" s="2"/>
      <c r="F831" s="184" t="str">
        <f>IF('Contatos - P.200'!I833="Sim",1," ")</f>
        <v xml:space="preserve"> </v>
      </c>
      <c r="G831" s="184" t="str">
        <f>IF(OR('Contatos - P.200'!K833="Ótimo",'Contatos - P.200'!K833="Regular"),1," ")</f>
        <v xml:space="preserve"> </v>
      </c>
      <c r="H831" s="184" t="str">
        <f>IF('Contatos - P.200'!M833="Sim",1," ")</f>
        <v xml:space="preserve"> </v>
      </c>
      <c r="I831" s="47">
        <f t="shared" si="24"/>
        <v>0</v>
      </c>
      <c r="J831" s="47">
        <f t="shared" si="25"/>
        <v>0</v>
      </c>
    </row>
    <row r="832" spans="4:10" x14ac:dyDescent="0.3">
      <c r="D832" s="2"/>
      <c r="E832" s="2"/>
      <c r="F832" s="184" t="str">
        <f>IF('Contatos - P.200'!I834="Sim",1," ")</f>
        <v xml:space="preserve"> </v>
      </c>
      <c r="G832" s="184" t="str">
        <f>IF(OR('Contatos - P.200'!K834="Ótimo",'Contatos - P.200'!K834="Regular"),1," ")</f>
        <v xml:space="preserve"> </v>
      </c>
      <c r="H832" s="184" t="str">
        <f>IF('Contatos - P.200'!M834="Sim",1," ")</f>
        <v xml:space="preserve"> </v>
      </c>
      <c r="I832" s="47">
        <f t="shared" si="24"/>
        <v>0</v>
      </c>
      <c r="J832" s="47">
        <f t="shared" si="25"/>
        <v>0</v>
      </c>
    </row>
    <row r="833" spans="4:10" x14ac:dyDescent="0.3">
      <c r="D833" s="2"/>
      <c r="E833" s="2"/>
      <c r="F833" s="184" t="str">
        <f>IF('Contatos - P.200'!I835="Sim",1," ")</f>
        <v xml:space="preserve"> </v>
      </c>
      <c r="G833" s="184" t="str">
        <f>IF(OR('Contatos - P.200'!K835="Ótimo",'Contatos - P.200'!K835="Regular"),1," ")</f>
        <v xml:space="preserve"> </v>
      </c>
      <c r="H833" s="184" t="str">
        <f>IF('Contatos - P.200'!M835="Sim",1," ")</f>
        <v xml:space="preserve"> </v>
      </c>
      <c r="I833" s="47">
        <f t="shared" si="24"/>
        <v>0</v>
      </c>
      <c r="J833" s="47">
        <f t="shared" si="25"/>
        <v>0</v>
      </c>
    </row>
    <row r="834" spans="4:10" x14ac:dyDescent="0.3">
      <c r="D834" s="2"/>
      <c r="E834" s="2"/>
      <c r="F834" s="184" t="str">
        <f>IF('Contatos - P.200'!I836="Sim",1," ")</f>
        <v xml:space="preserve"> </v>
      </c>
      <c r="G834" s="184" t="str">
        <f>IF(OR('Contatos - P.200'!K836="Ótimo",'Contatos - P.200'!K836="Regular"),1," ")</f>
        <v xml:space="preserve"> </v>
      </c>
      <c r="H834" s="184" t="str">
        <f>IF('Contatos - P.200'!M836="Sim",1," ")</f>
        <v xml:space="preserve"> </v>
      </c>
      <c r="I834" s="47">
        <f t="shared" si="24"/>
        <v>0</v>
      </c>
      <c r="J834" s="47">
        <f t="shared" si="25"/>
        <v>0</v>
      </c>
    </row>
    <row r="835" spans="4:10" x14ac:dyDescent="0.3">
      <c r="D835" s="2"/>
      <c r="E835" s="2"/>
      <c r="F835" s="184" t="str">
        <f>IF('Contatos - P.200'!I837="Sim",1," ")</f>
        <v xml:space="preserve"> </v>
      </c>
      <c r="G835" s="184" t="str">
        <f>IF(OR('Contatos - P.200'!K837="Ótimo",'Contatos - P.200'!K837="Regular"),1," ")</f>
        <v xml:space="preserve"> </v>
      </c>
      <c r="H835" s="184" t="str">
        <f>IF('Contatos - P.200'!M837="Sim",1," ")</f>
        <v xml:space="preserve"> </v>
      </c>
      <c r="I835" s="47">
        <f t="shared" si="24"/>
        <v>0</v>
      </c>
      <c r="J835" s="47">
        <f t="shared" si="25"/>
        <v>0</v>
      </c>
    </row>
    <row r="836" spans="4:10" x14ac:dyDescent="0.3">
      <c r="D836" s="2"/>
      <c r="E836" s="2"/>
      <c r="F836" s="184" t="str">
        <f>IF('Contatos - P.200'!I838="Sim",1," ")</f>
        <v xml:space="preserve"> </v>
      </c>
      <c r="G836" s="184" t="str">
        <f>IF(OR('Contatos - P.200'!K838="Ótimo",'Contatos - P.200'!K838="Regular"),1," ")</f>
        <v xml:space="preserve"> </v>
      </c>
      <c r="H836" s="184" t="str">
        <f>IF('Contatos - P.200'!M838="Sim",1," ")</f>
        <v xml:space="preserve"> </v>
      </c>
      <c r="I836" s="47">
        <f t="shared" si="24"/>
        <v>0</v>
      </c>
      <c r="J836" s="47">
        <f t="shared" si="25"/>
        <v>0</v>
      </c>
    </row>
    <row r="837" spans="4:10" x14ac:dyDescent="0.3">
      <c r="D837" s="2"/>
      <c r="E837" s="2"/>
      <c r="F837" s="184" t="str">
        <f>IF('Contatos - P.200'!I839="Sim",1," ")</f>
        <v xml:space="preserve"> </v>
      </c>
      <c r="G837" s="184" t="str">
        <f>IF(OR('Contatos - P.200'!K839="Ótimo",'Contatos - P.200'!K839="Regular"),1," ")</f>
        <v xml:space="preserve"> </v>
      </c>
      <c r="H837" s="184" t="str">
        <f>IF('Contatos - P.200'!M839="Sim",1," ")</f>
        <v xml:space="preserve"> </v>
      </c>
      <c r="I837" s="47">
        <f t="shared" ref="I837:I900" si="26">SUM(F837:H837)</f>
        <v>0</v>
      </c>
      <c r="J837" s="47">
        <f t="shared" si="25"/>
        <v>0</v>
      </c>
    </row>
    <row r="838" spans="4:10" x14ac:dyDescent="0.3">
      <c r="D838" s="2"/>
      <c r="E838" s="2"/>
      <c r="F838" s="184" t="str">
        <f>IF('Contatos - P.200'!I840="Sim",1," ")</f>
        <v xml:space="preserve"> </v>
      </c>
      <c r="G838" s="184" t="str">
        <f>IF(OR('Contatos - P.200'!K840="Ótimo",'Contatos - P.200'!K840="Regular"),1," ")</f>
        <v xml:space="preserve"> </v>
      </c>
      <c r="H838" s="184" t="str">
        <f>IF('Contatos - P.200'!M840="Sim",1," ")</f>
        <v xml:space="preserve"> </v>
      </c>
      <c r="I838" s="47">
        <f t="shared" si="26"/>
        <v>0</v>
      </c>
      <c r="J838" s="47">
        <f t="shared" ref="J838:J901" si="27">SUM(F838:G838)</f>
        <v>0</v>
      </c>
    </row>
    <row r="839" spans="4:10" x14ac:dyDescent="0.3">
      <c r="D839" s="2"/>
      <c r="E839" s="2"/>
      <c r="F839" s="184" t="str">
        <f>IF('Contatos - P.200'!I841="Sim",1," ")</f>
        <v xml:space="preserve"> </v>
      </c>
      <c r="G839" s="184" t="str">
        <f>IF(OR('Contatos - P.200'!K841="Ótimo",'Contatos - P.200'!K841="Regular"),1," ")</f>
        <v xml:space="preserve"> </v>
      </c>
      <c r="H839" s="184" t="str">
        <f>IF('Contatos - P.200'!M841="Sim",1," ")</f>
        <v xml:space="preserve"> </v>
      </c>
      <c r="I839" s="47">
        <f t="shared" si="26"/>
        <v>0</v>
      </c>
      <c r="J839" s="47">
        <f t="shared" si="27"/>
        <v>0</v>
      </c>
    </row>
    <row r="840" spans="4:10" x14ac:dyDescent="0.3">
      <c r="D840" s="2"/>
      <c r="E840" s="2"/>
      <c r="F840" s="184" t="str">
        <f>IF('Contatos - P.200'!I842="Sim",1," ")</f>
        <v xml:space="preserve"> </v>
      </c>
      <c r="G840" s="184" t="str">
        <f>IF(OR('Contatos - P.200'!K842="Ótimo",'Contatos - P.200'!K842="Regular"),1," ")</f>
        <v xml:space="preserve"> </v>
      </c>
      <c r="H840" s="184" t="str">
        <f>IF('Contatos - P.200'!M842="Sim",1," ")</f>
        <v xml:space="preserve"> </v>
      </c>
      <c r="I840" s="47">
        <f t="shared" si="26"/>
        <v>0</v>
      </c>
      <c r="J840" s="47">
        <f t="shared" si="27"/>
        <v>0</v>
      </c>
    </row>
    <row r="841" spans="4:10" x14ac:dyDescent="0.3">
      <c r="D841" s="2"/>
      <c r="E841" s="2"/>
      <c r="F841" s="184" t="str">
        <f>IF('Contatos - P.200'!I843="Sim",1," ")</f>
        <v xml:space="preserve"> </v>
      </c>
      <c r="G841" s="184" t="str">
        <f>IF(OR('Contatos - P.200'!K843="Ótimo",'Contatos - P.200'!K843="Regular"),1," ")</f>
        <v xml:space="preserve"> </v>
      </c>
      <c r="H841" s="184" t="str">
        <f>IF('Contatos - P.200'!M843="Sim",1," ")</f>
        <v xml:space="preserve"> </v>
      </c>
      <c r="I841" s="47">
        <f t="shared" si="26"/>
        <v>0</v>
      </c>
      <c r="J841" s="47">
        <f t="shared" si="27"/>
        <v>0</v>
      </c>
    </row>
    <row r="842" spans="4:10" x14ac:dyDescent="0.3">
      <c r="D842" s="2"/>
      <c r="E842" s="2"/>
      <c r="F842" s="184" t="str">
        <f>IF('Contatos - P.200'!I844="Sim",1," ")</f>
        <v xml:space="preserve"> </v>
      </c>
      <c r="G842" s="184" t="str">
        <f>IF(OR('Contatos - P.200'!K844="Ótimo",'Contatos - P.200'!K844="Regular"),1," ")</f>
        <v xml:space="preserve"> </v>
      </c>
      <c r="H842" s="184" t="str">
        <f>IF('Contatos - P.200'!M844="Sim",1," ")</f>
        <v xml:space="preserve"> </v>
      </c>
      <c r="I842" s="47">
        <f t="shared" si="26"/>
        <v>0</v>
      </c>
      <c r="J842" s="47">
        <f t="shared" si="27"/>
        <v>0</v>
      </c>
    </row>
    <row r="843" spans="4:10" x14ac:dyDescent="0.3">
      <c r="D843" s="2"/>
      <c r="E843" s="2"/>
      <c r="F843" s="184" t="str">
        <f>IF('Contatos - P.200'!I845="Sim",1," ")</f>
        <v xml:space="preserve"> </v>
      </c>
      <c r="G843" s="184" t="str">
        <f>IF(OR('Contatos - P.200'!K845="Ótimo",'Contatos - P.200'!K845="Regular"),1," ")</f>
        <v xml:space="preserve"> </v>
      </c>
      <c r="H843" s="184" t="str">
        <f>IF('Contatos - P.200'!M845="Sim",1," ")</f>
        <v xml:space="preserve"> </v>
      </c>
      <c r="I843" s="47">
        <f t="shared" si="26"/>
        <v>0</v>
      </c>
      <c r="J843" s="47">
        <f t="shared" si="27"/>
        <v>0</v>
      </c>
    </row>
    <row r="844" spans="4:10" x14ac:dyDescent="0.3">
      <c r="D844" s="2"/>
      <c r="E844" s="2"/>
      <c r="F844" s="184" t="str">
        <f>IF('Contatos - P.200'!I846="Sim",1," ")</f>
        <v xml:space="preserve"> </v>
      </c>
      <c r="G844" s="184" t="str">
        <f>IF(OR('Contatos - P.200'!K846="Ótimo",'Contatos - P.200'!K846="Regular"),1," ")</f>
        <v xml:space="preserve"> </v>
      </c>
      <c r="H844" s="184" t="str">
        <f>IF('Contatos - P.200'!M846="Sim",1," ")</f>
        <v xml:space="preserve"> </v>
      </c>
      <c r="I844" s="47">
        <f t="shared" si="26"/>
        <v>0</v>
      </c>
      <c r="J844" s="47">
        <f t="shared" si="27"/>
        <v>0</v>
      </c>
    </row>
    <row r="845" spans="4:10" x14ac:dyDescent="0.3">
      <c r="D845" s="2"/>
      <c r="E845" s="2"/>
      <c r="F845" s="184" t="str">
        <f>IF('Contatos - P.200'!I847="Sim",1," ")</f>
        <v xml:space="preserve"> </v>
      </c>
      <c r="G845" s="184" t="str">
        <f>IF(OR('Contatos - P.200'!K847="Ótimo",'Contatos - P.200'!K847="Regular"),1," ")</f>
        <v xml:space="preserve"> </v>
      </c>
      <c r="H845" s="184" t="str">
        <f>IF('Contatos - P.200'!M847="Sim",1," ")</f>
        <v xml:space="preserve"> </v>
      </c>
      <c r="I845" s="47">
        <f t="shared" si="26"/>
        <v>0</v>
      </c>
      <c r="J845" s="47">
        <f t="shared" si="27"/>
        <v>0</v>
      </c>
    </row>
    <row r="846" spans="4:10" x14ac:dyDescent="0.3">
      <c r="D846" s="2"/>
      <c r="E846" s="2"/>
      <c r="F846" s="184" t="str">
        <f>IF('Contatos - P.200'!I848="Sim",1," ")</f>
        <v xml:space="preserve"> </v>
      </c>
      <c r="G846" s="184" t="str">
        <f>IF(OR('Contatos - P.200'!K848="Ótimo",'Contatos - P.200'!K848="Regular"),1," ")</f>
        <v xml:space="preserve"> </v>
      </c>
      <c r="H846" s="184" t="str">
        <f>IF('Contatos - P.200'!M848="Sim",1," ")</f>
        <v xml:space="preserve"> </v>
      </c>
      <c r="I846" s="47">
        <f t="shared" si="26"/>
        <v>0</v>
      </c>
      <c r="J846" s="47">
        <f t="shared" si="27"/>
        <v>0</v>
      </c>
    </row>
    <row r="847" spans="4:10" x14ac:dyDescent="0.3">
      <c r="D847" s="2"/>
      <c r="E847" s="2"/>
      <c r="F847" s="184" t="str">
        <f>IF('Contatos - P.200'!I849="Sim",1," ")</f>
        <v xml:space="preserve"> </v>
      </c>
      <c r="G847" s="184" t="str">
        <f>IF(OR('Contatos - P.200'!K849="Ótimo",'Contatos - P.200'!K849="Regular"),1," ")</f>
        <v xml:space="preserve"> </v>
      </c>
      <c r="H847" s="184" t="str">
        <f>IF('Contatos - P.200'!M849="Sim",1," ")</f>
        <v xml:space="preserve"> </v>
      </c>
      <c r="I847" s="47">
        <f t="shared" si="26"/>
        <v>0</v>
      </c>
      <c r="J847" s="47">
        <f t="shared" si="27"/>
        <v>0</v>
      </c>
    </row>
    <row r="848" spans="4:10" x14ac:dyDescent="0.3">
      <c r="D848" s="2"/>
      <c r="E848" s="2"/>
      <c r="F848" s="184" t="str">
        <f>IF('Contatos - P.200'!I850="Sim",1," ")</f>
        <v xml:space="preserve"> </v>
      </c>
      <c r="G848" s="184" t="str">
        <f>IF(OR('Contatos - P.200'!K850="Ótimo",'Contatos - P.200'!K850="Regular"),1," ")</f>
        <v xml:space="preserve"> </v>
      </c>
      <c r="H848" s="184" t="str">
        <f>IF('Contatos - P.200'!M850="Sim",1," ")</f>
        <v xml:space="preserve"> </v>
      </c>
      <c r="I848" s="47">
        <f t="shared" si="26"/>
        <v>0</v>
      </c>
      <c r="J848" s="47">
        <f t="shared" si="27"/>
        <v>0</v>
      </c>
    </row>
    <row r="849" spans="4:10" x14ac:dyDescent="0.3">
      <c r="D849" s="2"/>
      <c r="E849" s="2"/>
      <c r="F849" s="184" t="str">
        <f>IF('Contatos - P.200'!I851="Sim",1," ")</f>
        <v xml:space="preserve"> </v>
      </c>
      <c r="G849" s="184" t="str">
        <f>IF(OR('Contatos - P.200'!K851="Ótimo",'Contatos - P.200'!K851="Regular"),1," ")</f>
        <v xml:space="preserve"> </v>
      </c>
      <c r="H849" s="184" t="str">
        <f>IF('Contatos - P.200'!M851="Sim",1," ")</f>
        <v xml:space="preserve"> </v>
      </c>
      <c r="I849" s="47">
        <f t="shared" si="26"/>
        <v>0</v>
      </c>
      <c r="J849" s="47">
        <f t="shared" si="27"/>
        <v>0</v>
      </c>
    </row>
    <row r="850" spans="4:10" x14ac:dyDescent="0.3">
      <c r="D850" s="2"/>
      <c r="E850" s="2"/>
      <c r="F850" s="184" t="str">
        <f>IF('Contatos - P.200'!I852="Sim",1," ")</f>
        <v xml:space="preserve"> </v>
      </c>
      <c r="G850" s="184" t="str">
        <f>IF(OR('Contatos - P.200'!K852="Ótimo",'Contatos - P.200'!K852="Regular"),1," ")</f>
        <v xml:space="preserve"> </v>
      </c>
      <c r="H850" s="184" t="str">
        <f>IF('Contatos - P.200'!M852="Sim",1," ")</f>
        <v xml:space="preserve"> </v>
      </c>
      <c r="I850" s="47">
        <f t="shared" si="26"/>
        <v>0</v>
      </c>
      <c r="J850" s="47">
        <f t="shared" si="27"/>
        <v>0</v>
      </c>
    </row>
    <row r="851" spans="4:10" x14ac:dyDescent="0.3">
      <c r="D851" s="2"/>
      <c r="E851" s="2"/>
      <c r="F851" s="184" t="str">
        <f>IF('Contatos - P.200'!I853="Sim",1," ")</f>
        <v xml:space="preserve"> </v>
      </c>
      <c r="G851" s="184" t="str">
        <f>IF(OR('Contatos - P.200'!K853="Ótimo",'Contatos - P.200'!K853="Regular"),1," ")</f>
        <v xml:space="preserve"> </v>
      </c>
      <c r="H851" s="184" t="str">
        <f>IF('Contatos - P.200'!M853="Sim",1," ")</f>
        <v xml:space="preserve"> </v>
      </c>
      <c r="I851" s="47">
        <f t="shared" si="26"/>
        <v>0</v>
      </c>
      <c r="J851" s="47">
        <f t="shared" si="27"/>
        <v>0</v>
      </c>
    </row>
    <row r="852" spans="4:10" x14ac:dyDescent="0.3">
      <c r="D852" s="2"/>
      <c r="E852" s="2"/>
      <c r="F852" s="184" t="str">
        <f>IF('Contatos - P.200'!I854="Sim",1," ")</f>
        <v xml:space="preserve"> </v>
      </c>
      <c r="G852" s="184" t="str">
        <f>IF(OR('Contatos - P.200'!K854="Ótimo",'Contatos - P.200'!K854="Regular"),1," ")</f>
        <v xml:space="preserve"> </v>
      </c>
      <c r="H852" s="184" t="str">
        <f>IF('Contatos - P.200'!M854="Sim",1," ")</f>
        <v xml:space="preserve"> </v>
      </c>
      <c r="I852" s="47">
        <f t="shared" si="26"/>
        <v>0</v>
      </c>
      <c r="J852" s="47">
        <f t="shared" si="27"/>
        <v>0</v>
      </c>
    </row>
    <row r="853" spans="4:10" x14ac:dyDescent="0.3">
      <c r="D853" s="2"/>
      <c r="E853" s="2"/>
      <c r="F853" s="184" t="str">
        <f>IF('Contatos - P.200'!I855="Sim",1," ")</f>
        <v xml:space="preserve"> </v>
      </c>
      <c r="G853" s="184" t="str">
        <f>IF(OR('Contatos - P.200'!K855="Ótimo",'Contatos - P.200'!K855="Regular"),1," ")</f>
        <v xml:space="preserve"> </v>
      </c>
      <c r="H853" s="184" t="str">
        <f>IF('Contatos - P.200'!M855="Sim",1," ")</f>
        <v xml:space="preserve"> </v>
      </c>
      <c r="I853" s="47">
        <f t="shared" si="26"/>
        <v>0</v>
      </c>
      <c r="J853" s="47">
        <f t="shared" si="27"/>
        <v>0</v>
      </c>
    </row>
    <row r="854" spans="4:10" x14ac:dyDescent="0.3">
      <c r="D854" s="2"/>
      <c r="E854" s="2"/>
      <c r="F854" s="184" t="str">
        <f>IF('Contatos - P.200'!I856="Sim",1," ")</f>
        <v xml:space="preserve"> </v>
      </c>
      <c r="G854" s="184" t="str">
        <f>IF(OR('Contatos - P.200'!K856="Ótimo",'Contatos - P.200'!K856="Regular"),1," ")</f>
        <v xml:space="preserve"> </v>
      </c>
      <c r="H854" s="184" t="str">
        <f>IF('Contatos - P.200'!M856="Sim",1," ")</f>
        <v xml:space="preserve"> </v>
      </c>
      <c r="I854" s="47">
        <f t="shared" si="26"/>
        <v>0</v>
      </c>
      <c r="J854" s="47">
        <f t="shared" si="27"/>
        <v>0</v>
      </c>
    </row>
    <row r="855" spans="4:10" x14ac:dyDescent="0.3">
      <c r="D855" s="2"/>
      <c r="E855" s="2"/>
      <c r="F855" s="184" t="str">
        <f>IF('Contatos - P.200'!I857="Sim",1," ")</f>
        <v xml:space="preserve"> </v>
      </c>
      <c r="G855" s="184" t="str">
        <f>IF(OR('Contatos - P.200'!K857="Ótimo",'Contatos - P.200'!K857="Regular"),1," ")</f>
        <v xml:space="preserve"> </v>
      </c>
      <c r="H855" s="184" t="str">
        <f>IF('Contatos - P.200'!M857="Sim",1," ")</f>
        <v xml:space="preserve"> </v>
      </c>
      <c r="I855" s="47">
        <f t="shared" si="26"/>
        <v>0</v>
      </c>
      <c r="J855" s="47">
        <f t="shared" si="27"/>
        <v>0</v>
      </c>
    </row>
    <row r="856" spans="4:10" x14ac:dyDescent="0.3">
      <c r="D856" s="2"/>
      <c r="E856" s="2"/>
      <c r="F856" s="184" t="str">
        <f>IF('Contatos - P.200'!I858="Sim",1," ")</f>
        <v xml:space="preserve"> </v>
      </c>
      <c r="G856" s="184" t="str">
        <f>IF(OR('Contatos - P.200'!K858="Ótimo",'Contatos - P.200'!K858="Regular"),1," ")</f>
        <v xml:space="preserve"> </v>
      </c>
      <c r="H856" s="184" t="str">
        <f>IF('Contatos - P.200'!M858="Sim",1," ")</f>
        <v xml:space="preserve"> </v>
      </c>
      <c r="I856" s="47">
        <f t="shared" si="26"/>
        <v>0</v>
      </c>
      <c r="J856" s="47">
        <f t="shared" si="27"/>
        <v>0</v>
      </c>
    </row>
    <row r="857" spans="4:10" x14ac:dyDescent="0.3">
      <c r="D857" s="2"/>
      <c r="E857" s="2"/>
      <c r="F857" s="184" t="str">
        <f>IF('Contatos - P.200'!I859="Sim",1," ")</f>
        <v xml:space="preserve"> </v>
      </c>
      <c r="G857" s="184" t="str">
        <f>IF(OR('Contatos - P.200'!K859="Ótimo",'Contatos - P.200'!K859="Regular"),1," ")</f>
        <v xml:space="preserve"> </v>
      </c>
      <c r="H857" s="184" t="str">
        <f>IF('Contatos - P.200'!M859="Sim",1," ")</f>
        <v xml:space="preserve"> </v>
      </c>
      <c r="I857" s="47">
        <f t="shared" si="26"/>
        <v>0</v>
      </c>
      <c r="J857" s="47">
        <f t="shared" si="27"/>
        <v>0</v>
      </c>
    </row>
    <row r="858" spans="4:10" x14ac:dyDescent="0.3">
      <c r="D858" s="2"/>
      <c r="E858" s="2"/>
      <c r="F858" s="184" t="str">
        <f>IF('Contatos - P.200'!I860="Sim",1," ")</f>
        <v xml:space="preserve"> </v>
      </c>
      <c r="G858" s="184" t="str">
        <f>IF(OR('Contatos - P.200'!K860="Ótimo",'Contatos - P.200'!K860="Regular"),1," ")</f>
        <v xml:space="preserve"> </v>
      </c>
      <c r="H858" s="184" t="str">
        <f>IF('Contatos - P.200'!M860="Sim",1," ")</f>
        <v xml:space="preserve"> </v>
      </c>
      <c r="I858" s="47">
        <f t="shared" si="26"/>
        <v>0</v>
      </c>
      <c r="J858" s="47">
        <f t="shared" si="27"/>
        <v>0</v>
      </c>
    </row>
    <row r="859" spans="4:10" x14ac:dyDescent="0.3">
      <c r="D859" s="2"/>
      <c r="E859" s="2"/>
      <c r="F859" s="184" t="str">
        <f>IF('Contatos - P.200'!I861="Sim",1," ")</f>
        <v xml:space="preserve"> </v>
      </c>
      <c r="G859" s="184" t="str">
        <f>IF(OR('Contatos - P.200'!K861="Ótimo",'Contatos - P.200'!K861="Regular"),1," ")</f>
        <v xml:space="preserve"> </v>
      </c>
      <c r="H859" s="184" t="str">
        <f>IF('Contatos - P.200'!M861="Sim",1," ")</f>
        <v xml:space="preserve"> </v>
      </c>
      <c r="I859" s="47">
        <f t="shared" si="26"/>
        <v>0</v>
      </c>
      <c r="J859" s="47">
        <f t="shared" si="27"/>
        <v>0</v>
      </c>
    </row>
    <row r="860" spans="4:10" x14ac:dyDescent="0.3">
      <c r="D860" s="2"/>
      <c r="E860" s="2"/>
      <c r="F860" s="184" t="str">
        <f>IF('Contatos - P.200'!I862="Sim",1," ")</f>
        <v xml:space="preserve"> </v>
      </c>
      <c r="G860" s="184" t="str">
        <f>IF(OR('Contatos - P.200'!K862="Ótimo",'Contatos - P.200'!K862="Regular"),1," ")</f>
        <v xml:space="preserve"> </v>
      </c>
      <c r="H860" s="184" t="str">
        <f>IF('Contatos - P.200'!M862="Sim",1," ")</f>
        <v xml:space="preserve"> </v>
      </c>
      <c r="I860" s="47">
        <f t="shared" si="26"/>
        <v>0</v>
      </c>
      <c r="J860" s="47">
        <f t="shared" si="27"/>
        <v>0</v>
      </c>
    </row>
    <row r="861" spans="4:10" x14ac:dyDescent="0.3">
      <c r="D861" s="2"/>
      <c r="E861" s="2"/>
      <c r="F861" s="184" t="str">
        <f>IF('Contatos - P.200'!I863="Sim",1," ")</f>
        <v xml:space="preserve"> </v>
      </c>
      <c r="G861" s="184" t="str">
        <f>IF(OR('Contatos - P.200'!K863="Ótimo",'Contatos - P.200'!K863="Regular"),1," ")</f>
        <v xml:space="preserve"> </v>
      </c>
      <c r="H861" s="184" t="str">
        <f>IF('Contatos - P.200'!M863="Sim",1," ")</f>
        <v xml:space="preserve"> </v>
      </c>
      <c r="I861" s="47">
        <f t="shared" si="26"/>
        <v>0</v>
      </c>
      <c r="J861" s="47">
        <f t="shared" si="27"/>
        <v>0</v>
      </c>
    </row>
    <row r="862" spans="4:10" x14ac:dyDescent="0.3">
      <c r="D862" s="2"/>
      <c r="E862" s="2"/>
      <c r="F862" s="184" t="str">
        <f>IF('Contatos - P.200'!I864="Sim",1," ")</f>
        <v xml:space="preserve"> </v>
      </c>
      <c r="G862" s="184" t="str">
        <f>IF(OR('Contatos - P.200'!K864="Ótimo",'Contatos - P.200'!K864="Regular"),1," ")</f>
        <v xml:space="preserve"> </v>
      </c>
      <c r="H862" s="184" t="str">
        <f>IF('Contatos - P.200'!M864="Sim",1," ")</f>
        <v xml:space="preserve"> </v>
      </c>
      <c r="I862" s="47">
        <f t="shared" si="26"/>
        <v>0</v>
      </c>
      <c r="J862" s="47">
        <f t="shared" si="27"/>
        <v>0</v>
      </c>
    </row>
    <row r="863" spans="4:10" x14ac:dyDescent="0.3">
      <c r="D863" s="2"/>
      <c r="E863" s="2"/>
      <c r="F863" s="184" t="str">
        <f>IF('Contatos - P.200'!I865="Sim",1," ")</f>
        <v xml:space="preserve"> </v>
      </c>
      <c r="G863" s="184" t="str">
        <f>IF(OR('Contatos - P.200'!K865="Ótimo",'Contatos - P.200'!K865="Regular"),1," ")</f>
        <v xml:space="preserve"> </v>
      </c>
      <c r="H863" s="184" t="str">
        <f>IF('Contatos - P.200'!M865="Sim",1," ")</f>
        <v xml:space="preserve"> </v>
      </c>
      <c r="I863" s="47">
        <f t="shared" si="26"/>
        <v>0</v>
      </c>
      <c r="J863" s="47">
        <f t="shared" si="27"/>
        <v>0</v>
      </c>
    </row>
    <row r="864" spans="4:10" x14ac:dyDescent="0.3">
      <c r="D864" s="2"/>
      <c r="E864" s="2"/>
      <c r="F864" s="184" t="str">
        <f>IF('Contatos - P.200'!I866="Sim",1," ")</f>
        <v xml:space="preserve"> </v>
      </c>
      <c r="G864" s="184" t="str">
        <f>IF(OR('Contatos - P.200'!K866="Ótimo",'Contatos - P.200'!K866="Regular"),1," ")</f>
        <v xml:space="preserve"> </v>
      </c>
      <c r="H864" s="184" t="str">
        <f>IF('Contatos - P.200'!M866="Sim",1," ")</f>
        <v xml:space="preserve"> </v>
      </c>
      <c r="I864" s="47">
        <f t="shared" si="26"/>
        <v>0</v>
      </c>
      <c r="J864" s="47">
        <f t="shared" si="27"/>
        <v>0</v>
      </c>
    </row>
    <row r="865" spans="4:10" x14ac:dyDescent="0.3">
      <c r="D865" s="2"/>
      <c r="E865" s="2"/>
      <c r="F865" s="184" t="str">
        <f>IF('Contatos - P.200'!I867="Sim",1," ")</f>
        <v xml:space="preserve"> </v>
      </c>
      <c r="G865" s="184" t="str">
        <f>IF(OR('Contatos - P.200'!K867="Ótimo",'Contatos - P.200'!K867="Regular"),1," ")</f>
        <v xml:space="preserve"> </v>
      </c>
      <c r="H865" s="184" t="str">
        <f>IF('Contatos - P.200'!M867="Sim",1," ")</f>
        <v xml:space="preserve"> </v>
      </c>
      <c r="I865" s="47">
        <f t="shared" si="26"/>
        <v>0</v>
      </c>
      <c r="J865" s="47">
        <f t="shared" si="27"/>
        <v>0</v>
      </c>
    </row>
    <row r="866" spans="4:10" x14ac:dyDescent="0.3">
      <c r="D866" s="2"/>
      <c r="E866" s="2"/>
      <c r="F866" s="184" t="str">
        <f>IF('Contatos - P.200'!I868="Sim",1," ")</f>
        <v xml:space="preserve"> </v>
      </c>
      <c r="G866" s="184" t="str">
        <f>IF(OR('Contatos - P.200'!K868="Ótimo",'Contatos - P.200'!K868="Regular"),1," ")</f>
        <v xml:space="preserve"> </v>
      </c>
      <c r="H866" s="184" t="str">
        <f>IF('Contatos - P.200'!M868="Sim",1," ")</f>
        <v xml:space="preserve"> </v>
      </c>
      <c r="I866" s="47">
        <f t="shared" si="26"/>
        <v>0</v>
      </c>
      <c r="J866" s="47">
        <f t="shared" si="27"/>
        <v>0</v>
      </c>
    </row>
    <row r="867" spans="4:10" x14ac:dyDescent="0.3">
      <c r="D867" s="2"/>
      <c r="E867" s="2"/>
      <c r="F867" s="184" t="str">
        <f>IF('Contatos - P.200'!I869="Sim",1," ")</f>
        <v xml:space="preserve"> </v>
      </c>
      <c r="G867" s="184" t="str">
        <f>IF(OR('Contatos - P.200'!K869="Ótimo",'Contatos - P.200'!K869="Regular"),1," ")</f>
        <v xml:space="preserve"> </v>
      </c>
      <c r="H867" s="184" t="str">
        <f>IF('Contatos - P.200'!M869="Sim",1," ")</f>
        <v xml:space="preserve"> </v>
      </c>
      <c r="I867" s="47">
        <f t="shared" si="26"/>
        <v>0</v>
      </c>
      <c r="J867" s="47">
        <f t="shared" si="27"/>
        <v>0</v>
      </c>
    </row>
    <row r="868" spans="4:10" x14ac:dyDescent="0.3">
      <c r="D868" s="2"/>
      <c r="E868" s="2"/>
      <c r="F868" s="184" t="str">
        <f>IF('Contatos - P.200'!I870="Sim",1," ")</f>
        <v xml:space="preserve"> </v>
      </c>
      <c r="G868" s="184" t="str">
        <f>IF(OR('Contatos - P.200'!K870="Ótimo",'Contatos - P.200'!K870="Regular"),1," ")</f>
        <v xml:space="preserve"> </v>
      </c>
      <c r="H868" s="184" t="str">
        <f>IF('Contatos - P.200'!M870="Sim",1," ")</f>
        <v xml:space="preserve"> </v>
      </c>
      <c r="I868" s="47">
        <f t="shared" si="26"/>
        <v>0</v>
      </c>
      <c r="J868" s="47">
        <f t="shared" si="27"/>
        <v>0</v>
      </c>
    </row>
    <row r="869" spans="4:10" x14ac:dyDescent="0.3">
      <c r="D869" s="2"/>
      <c r="E869" s="2"/>
      <c r="F869" s="184" t="str">
        <f>IF('Contatos - P.200'!I871="Sim",1," ")</f>
        <v xml:space="preserve"> </v>
      </c>
      <c r="G869" s="184" t="str">
        <f>IF(OR('Contatos - P.200'!K871="Ótimo",'Contatos - P.200'!K871="Regular"),1," ")</f>
        <v xml:space="preserve"> </v>
      </c>
      <c r="H869" s="184" t="str">
        <f>IF('Contatos - P.200'!M871="Sim",1," ")</f>
        <v xml:space="preserve"> </v>
      </c>
      <c r="I869" s="47">
        <f t="shared" si="26"/>
        <v>0</v>
      </c>
      <c r="J869" s="47">
        <f t="shared" si="27"/>
        <v>0</v>
      </c>
    </row>
    <row r="870" spans="4:10" x14ac:dyDescent="0.3">
      <c r="D870" s="2"/>
      <c r="E870" s="2"/>
      <c r="F870" s="184" t="str">
        <f>IF('Contatos - P.200'!I872="Sim",1," ")</f>
        <v xml:space="preserve"> </v>
      </c>
      <c r="G870" s="184" t="str">
        <f>IF(OR('Contatos - P.200'!K872="Ótimo",'Contatos - P.200'!K872="Regular"),1," ")</f>
        <v xml:space="preserve"> </v>
      </c>
      <c r="H870" s="184" t="str">
        <f>IF('Contatos - P.200'!M872="Sim",1," ")</f>
        <v xml:space="preserve"> </v>
      </c>
      <c r="I870" s="47">
        <f t="shared" si="26"/>
        <v>0</v>
      </c>
      <c r="J870" s="47">
        <f t="shared" si="27"/>
        <v>0</v>
      </c>
    </row>
    <row r="871" spans="4:10" x14ac:dyDescent="0.3">
      <c r="D871" s="2"/>
      <c r="E871" s="2"/>
      <c r="F871" s="184" t="str">
        <f>IF('Contatos - P.200'!I873="Sim",1," ")</f>
        <v xml:space="preserve"> </v>
      </c>
      <c r="G871" s="184" t="str">
        <f>IF(OR('Contatos - P.200'!K873="Ótimo",'Contatos - P.200'!K873="Regular"),1," ")</f>
        <v xml:space="preserve"> </v>
      </c>
      <c r="H871" s="184" t="str">
        <f>IF('Contatos - P.200'!M873="Sim",1," ")</f>
        <v xml:space="preserve"> </v>
      </c>
      <c r="I871" s="47">
        <f t="shared" si="26"/>
        <v>0</v>
      </c>
      <c r="J871" s="47">
        <f t="shared" si="27"/>
        <v>0</v>
      </c>
    </row>
    <row r="872" spans="4:10" x14ac:dyDescent="0.3">
      <c r="D872" s="2"/>
      <c r="E872" s="2"/>
      <c r="F872" s="184" t="str">
        <f>IF('Contatos - P.200'!I874="Sim",1," ")</f>
        <v xml:space="preserve"> </v>
      </c>
      <c r="G872" s="184" t="str">
        <f>IF(OR('Contatos - P.200'!K874="Ótimo",'Contatos - P.200'!K874="Regular"),1," ")</f>
        <v xml:space="preserve"> </v>
      </c>
      <c r="H872" s="184" t="str">
        <f>IF('Contatos - P.200'!M874="Sim",1," ")</f>
        <v xml:space="preserve"> </v>
      </c>
      <c r="I872" s="47">
        <f t="shared" si="26"/>
        <v>0</v>
      </c>
      <c r="J872" s="47">
        <f t="shared" si="27"/>
        <v>0</v>
      </c>
    </row>
    <row r="873" spans="4:10" x14ac:dyDescent="0.3">
      <c r="D873" s="2"/>
      <c r="E873" s="2"/>
      <c r="F873" s="184" t="str">
        <f>IF('Contatos - P.200'!I875="Sim",1," ")</f>
        <v xml:space="preserve"> </v>
      </c>
      <c r="G873" s="184" t="str">
        <f>IF(OR('Contatos - P.200'!K875="Ótimo",'Contatos - P.200'!K875="Regular"),1," ")</f>
        <v xml:space="preserve"> </v>
      </c>
      <c r="H873" s="184" t="str">
        <f>IF('Contatos - P.200'!M875="Sim",1," ")</f>
        <v xml:space="preserve"> </v>
      </c>
      <c r="I873" s="47">
        <f t="shared" si="26"/>
        <v>0</v>
      </c>
      <c r="J873" s="47">
        <f t="shared" si="27"/>
        <v>0</v>
      </c>
    </row>
    <row r="874" spans="4:10" x14ac:dyDescent="0.3">
      <c r="D874" s="2"/>
      <c r="E874" s="2"/>
      <c r="F874" s="184" t="str">
        <f>IF('Contatos - P.200'!I876="Sim",1," ")</f>
        <v xml:space="preserve"> </v>
      </c>
      <c r="G874" s="184" t="str">
        <f>IF(OR('Contatos - P.200'!K876="Ótimo",'Contatos - P.200'!K876="Regular"),1," ")</f>
        <v xml:space="preserve"> </v>
      </c>
      <c r="H874" s="184" t="str">
        <f>IF('Contatos - P.200'!M876="Sim",1," ")</f>
        <v xml:space="preserve"> </v>
      </c>
      <c r="I874" s="47">
        <f t="shared" si="26"/>
        <v>0</v>
      </c>
      <c r="J874" s="47">
        <f t="shared" si="27"/>
        <v>0</v>
      </c>
    </row>
    <row r="875" spans="4:10" x14ac:dyDescent="0.3">
      <c r="D875" s="2"/>
      <c r="E875" s="2"/>
      <c r="F875" s="184" t="str">
        <f>IF('Contatos - P.200'!I877="Sim",1," ")</f>
        <v xml:space="preserve"> </v>
      </c>
      <c r="G875" s="184" t="str">
        <f>IF(OR('Contatos - P.200'!K877="Ótimo",'Contatos - P.200'!K877="Regular"),1," ")</f>
        <v xml:space="preserve"> </v>
      </c>
      <c r="H875" s="184" t="str">
        <f>IF('Contatos - P.200'!M877="Sim",1," ")</f>
        <v xml:space="preserve"> </v>
      </c>
      <c r="I875" s="47">
        <f t="shared" si="26"/>
        <v>0</v>
      </c>
      <c r="J875" s="47">
        <f t="shared" si="27"/>
        <v>0</v>
      </c>
    </row>
    <row r="876" spans="4:10" x14ac:dyDescent="0.3">
      <c r="D876" s="2"/>
      <c r="E876" s="2"/>
      <c r="F876" s="184" t="str">
        <f>IF('Contatos - P.200'!I878="Sim",1," ")</f>
        <v xml:space="preserve"> </v>
      </c>
      <c r="G876" s="184" t="str">
        <f>IF(OR('Contatos - P.200'!K878="Ótimo",'Contatos - P.200'!K878="Regular"),1," ")</f>
        <v xml:space="preserve"> </v>
      </c>
      <c r="H876" s="184" t="str">
        <f>IF('Contatos - P.200'!M878="Sim",1," ")</f>
        <v xml:space="preserve"> </v>
      </c>
      <c r="I876" s="47">
        <f t="shared" si="26"/>
        <v>0</v>
      </c>
      <c r="J876" s="47">
        <f t="shared" si="27"/>
        <v>0</v>
      </c>
    </row>
    <row r="877" spans="4:10" x14ac:dyDescent="0.3">
      <c r="D877" s="2"/>
      <c r="E877" s="2"/>
      <c r="F877" s="184" t="str">
        <f>IF('Contatos - P.200'!I879="Sim",1," ")</f>
        <v xml:space="preserve"> </v>
      </c>
      <c r="G877" s="184" t="str">
        <f>IF(OR('Contatos - P.200'!K879="Ótimo",'Contatos - P.200'!K879="Regular"),1," ")</f>
        <v xml:space="preserve"> </v>
      </c>
      <c r="H877" s="184" t="str">
        <f>IF('Contatos - P.200'!M879="Sim",1," ")</f>
        <v xml:space="preserve"> </v>
      </c>
      <c r="I877" s="47">
        <f t="shared" si="26"/>
        <v>0</v>
      </c>
      <c r="J877" s="47">
        <f t="shared" si="27"/>
        <v>0</v>
      </c>
    </row>
    <row r="878" spans="4:10" x14ac:dyDescent="0.3">
      <c r="D878" s="2"/>
      <c r="E878" s="2"/>
      <c r="F878" s="184" t="str">
        <f>IF('Contatos - P.200'!I880="Sim",1," ")</f>
        <v xml:space="preserve"> </v>
      </c>
      <c r="G878" s="184" t="str">
        <f>IF(OR('Contatos - P.200'!K880="Ótimo",'Contatos - P.200'!K880="Regular"),1," ")</f>
        <v xml:space="preserve"> </v>
      </c>
      <c r="H878" s="184" t="str">
        <f>IF('Contatos - P.200'!M880="Sim",1," ")</f>
        <v xml:space="preserve"> </v>
      </c>
      <c r="I878" s="47">
        <f t="shared" si="26"/>
        <v>0</v>
      </c>
      <c r="J878" s="47">
        <f t="shared" si="27"/>
        <v>0</v>
      </c>
    </row>
    <row r="879" spans="4:10" x14ac:dyDescent="0.3">
      <c r="D879" s="2"/>
      <c r="E879" s="2"/>
      <c r="F879" s="184" t="str">
        <f>IF('Contatos - P.200'!I881="Sim",1," ")</f>
        <v xml:space="preserve"> </v>
      </c>
      <c r="G879" s="184" t="str">
        <f>IF(OR('Contatos - P.200'!K881="Ótimo",'Contatos - P.200'!K881="Regular"),1," ")</f>
        <v xml:space="preserve"> </v>
      </c>
      <c r="H879" s="184" t="str">
        <f>IF('Contatos - P.200'!M881="Sim",1," ")</f>
        <v xml:space="preserve"> </v>
      </c>
      <c r="I879" s="47">
        <f t="shared" si="26"/>
        <v>0</v>
      </c>
      <c r="J879" s="47">
        <f t="shared" si="27"/>
        <v>0</v>
      </c>
    </row>
    <row r="880" spans="4:10" x14ac:dyDescent="0.3">
      <c r="D880" s="2"/>
      <c r="E880" s="2"/>
      <c r="F880" s="184" t="str">
        <f>IF('Contatos - P.200'!I882="Sim",1," ")</f>
        <v xml:space="preserve"> </v>
      </c>
      <c r="G880" s="184" t="str">
        <f>IF(OR('Contatos - P.200'!K882="Ótimo",'Contatos - P.200'!K882="Regular"),1," ")</f>
        <v xml:space="preserve"> </v>
      </c>
      <c r="H880" s="184" t="str">
        <f>IF('Contatos - P.200'!M882="Sim",1," ")</f>
        <v xml:space="preserve"> </v>
      </c>
      <c r="I880" s="47">
        <f t="shared" si="26"/>
        <v>0</v>
      </c>
      <c r="J880" s="47">
        <f t="shared" si="27"/>
        <v>0</v>
      </c>
    </row>
    <row r="881" spans="4:10" x14ac:dyDescent="0.3">
      <c r="D881" s="2"/>
      <c r="E881" s="2"/>
      <c r="F881" s="184" t="str">
        <f>IF('Contatos - P.200'!I883="Sim",1," ")</f>
        <v xml:space="preserve"> </v>
      </c>
      <c r="G881" s="184" t="str">
        <f>IF(OR('Contatos - P.200'!K883="Ótimo",'Contatos - P.200'!K883="Regular"),1," ")</f>
        <v xml:space="preserve"> </v>
      </c>
      <c r="H881" s="184" t="str">
        <f>IF('Contatos - P.200'!M883="Sim",1," ")</f>
        <v xml:space="preserve"> </v>
      </c>
      <c r="I881" s="47">
        <f t="shared" si="26"/>
        <v>0</v>
      </c>
      <c r="J881" s="47">
        <f t="shared" si="27"/>
        <v>0</v>
      </c>
    </row>
    <row r="882" spans="4:10" x14ac:dyDescent="0.3">
      <c r="D882" s="2"/>
      <c r="E882" s="2"/>
      <c r="F882" s="184" t="str">
        <f>IF('Contatos - P.200'!I884="Sim",1," ")</f>
        <v xml:space="preserve"> </v>
      </c>
      <c r="G882" s="184" t="str">
        <f>IF(OR('Contatos - P.200'!K884="Ótimo",'Contatos - P.200'!K884="Regular"),1," ")</f>
        <v xml:space="preserve"> </v>
      </c>
      <c r="H882" s="184" t="str">
        <f>IF('Contatos - P.200'!M884="Sim",1," ")</f>
        <v xml:space="preserve"> </v>
      </c>
      <c r="I882" s="47">
        <f t="shared" si="26"/>
        <v>0</v>
      </c>
      <c r="J882" s="47">
        <f t="shared" si="27"/>
        <v>0</v>
      </c>
    </row>
    <row r="883" spans="4:10" x14ac:dyDescent="0.3">
      <c r="D883" s="2"/>
      <c r="E883" s="2"/>
      <c r="F883" s="184" t="str">
        <f>IF('Contatos - P.200'!I885="Sim",1," ")</f>
        <v xml:space="preserve"> </v>
      </c>
      <c r="G883" s="184" t="str">
        <f>IF(OR('Contatos - P.200'!K885="Ótimo",'Contatos - P.200'!K885="Regular"),1," ")</f>
        <v xml:space="preserve"> </v>
      </c>
      <c r="H883" s="184" t="str">
        <f>IF('Contatos - P.200'!M885="Sim",1," ")</f>
        <v xml:space="preserve"> </v>
      </c>
      <c r="I883" s="47">
        <f t="shared" si="26"/>
        <v>0</v>
      </c>
      <c r="J883" s="47">
        <f t="shared" si="27"/>
        <v>0</v>
      </c>
    </row>
    <row r="884" spans="4:10" x14ac:dyDescent="0.3">
      <c r="D884" s="2"/>
      <c r="E884" s="2"/>
      <c r="F884" s="184" t="str">
        <f>IF('Contatos - P.200'!I886="Sim",1," ")</f>
        <v xml:space="preserve"> </v>
      </c>
      <c r="G884" s="184" t="str">
        <f>IF(OR('Contatos - P.200'!K886="Ótimo",'Contatos - P.200'!K886="Regular"),1," ")</f>
        <v xml:space="preserve"> </v>
      </c>
      <c r="H884" s="184" t="str">
        <f>IF('Contatos - P.200'!M886="Sim",1," ")</f>
        <v xml:space="preserve"> </v>
      </c>
      <c r="I884" s="47">
        <f t="shared" si="26"/>
        <v>0</v>
      </c>
      <c r="J884" s="47">
        <f t="shared" si="27"/>
        <v>0</v>
      </c>
    </row>
    <row r="885" spans="4:10" x14ac:dyDescent="0.3">
      <c r="D885" s="2"/>
      <c r="E885" s="2"/>
      <c r="F885" s="184" t="str">
        <f>IF('Contatos - P.200'!I887="Sim",1," ")</f>
        <v xml:space="preserve"> </v>
      </c>
      <c r="G885" s="184" t="str">
        <f>IF(OR('Contatos - P.200'!K887="Ótimo",'Contatos - P.200'!K887="Regular"),1," ")</f>
        <v xml:space="preserve"> </v>
      </c>
      <c r="H885" s="184" t="str">
        <f>IF('Contatos - P.200'!M887="Sim",1," ")</f>
        <v xml:space="preserve"> </v>
      </c>
      <c r="I885" s="47">
        <f t="shared" si="26"/>
        <v>0</v>
      </c>
      <c r="J885" s="47">
        <f t="shared" si="27"/>
        <v>0</v>
      </c>
    </row>
    <row r="886" spans="4:10" x14ac:dyDescent="0.3">
      <c r="D886" s="2"/>
      <c r="E886" s="2"/>
      <c r="F886" s="184" t="str">
        <f>IF('Contatos - P.200'!I888="Sim",1," ")</f>
        <v xml:space="preserve"> </v>
      </c>
      <c r="G886" s="184" t="str">
        <f>IF(OR('Contatos - P.200'!K888="Ótimo",'Contatos - P.200'!K888="Regular"),1," ")</f>
        <v xml:space="preserve"> </v>
      </c>
      <c r="H886" s="184" t="str">
        <f>IF('Contatos - P.200'!M888="Sim",1," ")</f>
        <v xml:space="preserve"> </v>
      </c>
      <c r="I886" s="47">
        <f t="shared" si="26"/>
        <v>0</v>
      </c>
      <c r="J886" s="47">
        <f t="shared" si="27"/>
        <v>0</v>
      </c>
    </row>
    <row r="887" spans="4:10" x14ac:dyDescent="0.3">
      <c r="D887" s="2"/>
      <c r="E887" s="2"/>
      <c r="F887" s="184" t="str">
        <f>IF('Contatos - P.200'!I889="Sim",1," ")</f>
        <v xml:space="preserve"> </v>
      </c>
      <c r="G887" s="184" t="str">
        <f>IF(OR('Contatos - P.200'!K889="Ótimo",'Contatos - P.200'!K889="Regular"),1," ")</f>
        <v xml:space="preserve"> </v>
      </c>
      <c r="H887" s="184" t="str">
        <f>IF('Contatos - P.200'!M889="Sim",1," ")</f>
        <v xml:space="preserve"> </v>
      </c>
      <c r="I887" s="47">
        <f t="shared" si="26"/>
        <v>0</v>
      </c>
      <c r="J887" s="47">
        <f t="shared" si="27"/>
        <v>0</v>
      </c>
    </row>
    <row r="888" spans="4:10" x14ac:dyDescent="0.3">
      <c r="D888" s="2"/>
      <c r="E888" s="2"/>
      <c r="F888" s="184" t="str">
        <f>IF('Contatos - P.200'!I890="Sim",1," ")</f>
        <v xml:space="preserve"> </v>
      </c>
      <c r="G888" s="184" t="str">
        <f>IF(OR('Contatos - P.200'!K890="Ótimo",'Contatos - P.200'!K890="Regular"),1," ")</f>
        <v xml:space="preserve"> </v>
      </c>
      <c r="H888" s="184" t="str">
        <f>IF('Contatos - P.200'!M890="Sim",1," ")</f>
        <v xml:space="preserve"> </v>
      </c>
      <c r="I888" s="47">
        <f t="shared" si="26"/>
        <v>0</v>
      </c>
      <c r="J888" s="47">
        <f t="shared" si="27"/>
        <v>0</v>
      </c>
    </row>
    <row r="889" spans="4:10" x14ac:dyDescent="0.3">
      <c r="D889" s="2"/>
      <c r="E889" s="2"/>
      <c r="F889" s="184" t="str">
        <f>IF('Contatos - P.200'!I891="Sim",1," ")</f>
        <v xml:space="preserve"> </v>
      </c>
      <c r="G889" s="184" t="str">
        <f>IF(OR('Contatos - P.200'!K891="Ótimo",'Contatos - P.200'!K891="Regular"),1," ")</f>
        <v xml:space="preserve"> </v>
      </c>
      <c r="H889" s="184" t="str">
        <f>IF('Contatos - P.200'!M891="Sim",1," ")</f>
        <v xml:space="preserve"> </v>
      </c>
      <c r="I889" s="47">
        <f t="shared" si="26"/>
        <v>0</v>
      </c>
      <c r="J889" s="47">
        <f t="shared" si="27"/>
        <v>0</v>
      </c>
    </row>
    <row r="890" spans="4:10" x14ac:dyDescent="0.3">
      <c r="D890" s="2"/>
      <c r="E890" s="2"/>
      <c r="F890" s="184" t="str">
        <f>IF('Contatos - P.200'!I892="Sim",1," ")</f>
        <v xml:space="preserve"> </v>
      </c>
      <c r="G890" s="184" t="str">
        <f>IF(OR('Contatos - P.200'!K892="Ótimo",'Contatos - P.200'!K892="Regular"),1," ")</f>
        <v xml:space="preserve"> </v>
      </c>
      <c r="H890" s="184" t="str">
        <f>IF('Contatos - P.200'!M892="Sim",1," ")</f>
        <v xml:space="preserve"> </v>
      </c>
      <c r="I890" s="47">
        <f t="shared" si="26"/>
        <v>0</v>
      </c>
      <c r="J890" s="47">
        <f t="shared" si="27"/>
        <v>0</v>
      </c>
    </row>
    <row r="891" spans="4:10" x14ac:dyDescent="0.3">
      <c r="D891" s="2"/>
      <c r="E891" s="2"/>
      <c r="F891" s="184" t="str">
        <f>IF('Contatos - P.200'!I893="Sim",1," ")</f>
        <v xml:space="preserve"> </v>
      </c>
      <c r="G891" s="184" t="str">
        <f>IF(OR('Contatos - P.200'!K893="Ótimo",'Contatos - P.200'!K893="Regular"),1," ")</f>
        <v xml:space="preserve"> </v>
      </c>
      <c r="H891" s="184" t="str">
        <f>IF('Contatos - P.200'!M893="Sim",1," ")</f>
        <v xml:space="preserve"> </v>
      </c>
      <c r="I891" s="47">
        <f t="shared" si="26"/>
        <v>0</v>
      </c>
      <c r="J891" s="47">
        <f t="shared" si="27"/>
        <v>0</v>
      </c>
    </row>
    <row r="892" spans="4:10" x14ac:dyDescent="0.3">
      <c r="D892" s="2"/>
      <c r="E892" s="2"/>
      <c r="F892" s="184" t="str">
        <f>IF('Contatos - P.200'!I894="Sim",1," ")</f>
        <v xml:space="preserve"> </v>
      </c>
      <c r="G892" s="184" t="str">
        <f>IF(OR('Contatos - P.200'!K894="Ótimo",'Contatos - P.200'!K894="Regular"),1," ")</f>
        <v xml:space="preserve"> </v>
      </c>
      <c r="H892" s="184" t="str">
        <f>IF('Contatos - P.200'!M894="Sim",1," ")</f>
        <v xml:space="preserve"> </v>
      </c>
      <c r="I892" s="47">
        <f t="shared" si="26"/>
        <v>0</v>
      </c>
      <c r="J892" s="47">
        <f t="shared" si="27"/>
        <v>0</v>
      </c>
    </row>
    <row r="893" spans="4:10" x14ac:dyDescent="0.3">
      <c r="D893" s="2"/>
      <c r="E893" s="2"/>
      <c r="F893" s="184" t="str">
        <f>IF('Contatos - P.200'!I895="Sim",1," ")</f>
        <v xml:space="preserve"> </v>
      </c>
      <c r="G893" s="184" t="str">
        <f>IF(OR('Contatos - P.200'!K895="Ótimo",'Contatos - P.200'!K895="Regular"),1," ")</f>
        <v xml:space="preserve"> </v>
      </c>
      <c r="H893" s="184" t="str">
        <f>IF('Contatos - P.200'!M895="Sim",1," ")</f>
        <v xml:space="preserve"> </v>
      </c>
      <c r="I893" s="47">
        <f t="shared" si="26"/>
        <v>0</v>
      </c>
      <c r="J893" s="47">
        <f t="shared" si="27"/>
        <v>0</v>
      </c>
    </row>
    <row r="894" spans="4:10" x14ac:dyDescent="0.3">
      <c r="D894" s="2"/>
      <c r="E894" s="2"/>
      <c r="F894" s="184" t="str">
        <f>IF('Contatos - P.200'!I896="Sim",1," ")</f>
        <v xml:space="preserve"> </v>
      </c>
      <c r="G894" s="184" t="str">
        <f>IF(OR('Contatos - P.200'!K896="Ótimo",'Contatos - P.200'!K896="Regular"),1," ")</f>
        <v xml:space="preserve"> </v>
      </c>
      <c r="H894" s="184" t="str">
        <f>IF('Contatos - P.200'!M896="Sim",1," ")</f>
        <v xml:space="preserve"> </v>
      </c>
      <c r="I894" s="47">
        <f t="shared" si="26"/>
        <v>0</v>
      </c>
      <c r="J894" s="47">
        <f t="shared" si="27"/>
        <v>0</v>
      </c>
    </row>
    <row r="895" spans="4:10" x14ac:dyDescent="0.3">
      <c r="D895" s="2"/>
      <c r="E895" s="2"/>
      <c r="F895" s="184" t="str">
        <f>IF('Contatos - P.200'!I897="Sim",1," ")</f>
        <v xml:space="preserve"> </v>
      </c>
      <c r="G895" s="184" t="str">
        <f>IF(OR('Contatos - P.200'!K897="Ótimo",'Contatos - P.200'!K897="Regular"),1," ")</f>
        <v xml:space="preserve"> </v>
      </c>
      <c r="H895" s="184" t="str">
        <f>IF('Contatos - P.200'!M897="Sim",1," ")</f>
        <v xml:space="preserve"> </v>
      </c>
      <c r="I895" s="47">
        <f t="shared" si="26"/>
        <v>0</v>
      </c>
      <c r="J895" s="47">
        <f t="shared" si="27"/>
        <v>0</v>
      </c>
    </row>
    <row r="896" spans="4:10" x14ac:dyDescent="0.3">
      <c r="D896" s="2"/>
      <c r="E896" s="2"/>
      <c r="F896" s="184" t="str">
        <f>IF('Contatos - P.200'!I898="Sim",1," ")</f>
        <v xml:space="preserve"> </v>
      </c>
      <c r="G896" s="184" t="str">
        <f>IF(OR('Contatos - P.200'!K898="Ótimo",'Contatos - P.200'!K898="Regular"),1," ")</f>
        <v xml:space="preserve"> </v>
      </c>
      <c r="H896" s="184" t="str">
        <f>IF('Contatos - P.200'!M898="Sim",1," ")</f>
        <v xml:space="preserve"> </v>
      </c>
      <c r="I896" s="47">
        <f t="shared" si="26"/>
        <v>0</v>
      </c>
      <c r="J896" s="47">
        <f t="shared" si="27"/>
        <v>0</v>
      </c>
    </row>
    <row r="897" spans="4:10" x14ac:dyDescent="0.3">
      <c r="D897" s="2"/>
      <c r="E897" s="2"/>
      <c r="F897" s="184" t="str">
        <f>IF('Contatos - P.200'!I899="Sim",1," ")</f>
        <v xml:space="preserve"> </v>
      </c>
      <c r="G897" s="184" t="str">
        <f>IF(OR('Contatos - P.200'!K899="Ótimo",'Contatos - P.200'!K899="Regular"),1," ")</f>
        <v xml:space="preserve"> </v>
      </c>
      <c r="H897" s="184" t="str">
        <f>IF('Contatos - P.200'!M899="Sim",1," ")</f>
        <v xml:space="preserve"> </v>
      </c>
      <c r="I897" s="47">
        <f t="shared" si="26"/>
        <v>0</v>
      </c>
      <c r="J897" s="47">
        <f t="shared" si="27"/>
        <v>0</v>
      </c>
    </row>
    <row r="898" spans="4:10" x14ac:dyDescent="0.3">
      <c r="D898" s="2"/>
      <c r="E898" s="2"/>
      <c r="F898" s="184" t="str">
        <f>IF('Contatos - P.200'!I900="Sim",1," ")</f>
        <v xml:space="preserve"> </v>
      </c>
      <c r="G898" s="184" t="str">
        <f>IF(OR('Contatos - P.200'!K900="Ótimo",'Contatos - P.200'!K900="Regular"),1," ")</f>
        <v xml:space="preserve"> </v>
      </c>
      <c r="H898" s="184" t="str">
        <f>IF('Contatos - P.200'!M900="Sim",1," ")</f>
        <v xml:space="preserve"> </v>
      </c>
      <c r="I898" s="47">
        <f t="shared" si="26"/>
        <v>0</v>
      </c>
      <c r="J898" s="47">
        <f t="shared" si="27"/>
        <v>0</v>
      </c>
    </row>
    <row r="899" spans="4:10" x14ac:dyDescent="0.3">
      <c r="D899" s="2"/>
      <c r="E899" s="2"/>
      <c r="F899" s="184" t="str">
        <f>IF('Contatos - P.200'!I901="Sim",1," ")</f>
        <v xml:space="preserve"> </v>
      </c>
      <c r="G899" s="184" t="str">
        <f>IF(OR('Contatos - P.200'!K901="Ótimo",'Contatos - P.200'!K901="Regular"),1," ")</f>
        <v xml:space="preserve"> </v>
      </c>
      <c r="H899" s="184" t="str">
        <f>IF('Contatos - P.200'!M901="Sim",1," ")</f>
        <v xml:space="preserve"> </v>
      </c>
      <c r="I899" s="47">
        <f t="shared" si="26"/>
        <v>0</v>
      </c>
      <c r="J899" s="47">
        <f t="shared" si="27"/>
        <v>0</v>
      </c>
    </row>
    <row r="900" spans="4:10" x14ac:dyDescent="0.3">
      <c r="D900" s="2"/>
      <c r="E900" s="2"/>
      <c r="F900" s="184" t="str">
        <f>IF('Contatos - P.200'!I902="Sim",1," ")</f>
        <v xml:space="preserve"> </v>
      </c>
      <c r="G900" s="184" t="str">
        <f>IF(OR('Contatos - P.200'!K902="Ótimo",'Contatos - P.200'!K902="Regular"),1," ")</f>
        <v xml:space="preserve"> </v>
      </c>
      <c r="H900" s="184" t="str">
        <f>IF('Contatos - P.200'!M902="Sim",1," ")</f>
        <v xml:space="preserve"> </v>
      </c>
      <c r="I900" s="47">
        <f t="shared" si="26"/>
        <v>0</v>
      </c>
      <c r="J900" s="47">
        <f t="shared" si="27"/>
        <v>0</v>
      </c>
    </row>
    <row r="901" spans="4:10" x14ac:dyDescent="0.3">
      <c r="D901" s="2"/>
      <c r="E901" s="2"/>
      <c r="F901" s="184" t="str">
        <f>IF('Contatos - P.200'!I903="Sim",1," ")</f>
        <v xml:space="preserve"> </v>
      </c>
      <c r="G901" s="184" t="str">
        <f>IF(OR('Contatos - P.200'!K903="Ótimo",'Contatos - P.200'!K903="Regular"),1," ")</f>
        <v xml:space="preserve"> </v>
      </c>
      <c r="H901" s="184" t="str">
        <f>IF('Contatos - P.200'!M903="Sim",1," ")</f>
        <v xml:space="preserve"> </v>
      </c>
      <c r="I901" s="47">
        <f t="shared" ref="I901:I964" si="28">SUM(F901:H901)</f>
        <v>0</v>
      </c>
      <c r="J901" s="47">
        <f t="shared" si="27"/>
        <v>0</v>
      </c>
    </row>
    <row r="902" spans="4:10" x14ac:dyDescent="0.3">
      <c r="D902" s="2"/>
      <c r="E902" s="2"/>
      <c r="F902" s="184" t="str">
        <f>IF('Contatos - P.200'!I904="Sim",1," ")</f>
        <v xml:space="preserve"> </v>
      </c>
      <c r="G902" s="184" t="str">
        <f>IF(OR('Contatos - P.200'!K904="Ótimo",'Contatos - P.200'!K904="Regular"),1," ")</f>
        <v xml:space="preserve"> </v>
      </c>
      <c r="H902" s="184" t="str">
        <f>IF('Contatos - P.200'!M904="Sim",1," ")</f>
        <v xml:space="preserve"> </v>
      </c>
      <c r="I902" s="47">
        <f t="shared" si="28"/>
        <v>0</v>
      </c>
      <c r="J902" s="47">
        <f t="shared" ref="J902:J965" si="29">SUM(F902:G902)</f>
        <v>0</v>
      </c>
    </row>
    <row r="903" spans="4:10" x14ac:dyDescent="0.3">
      <c r="D903" s="2"/>
      <c r="E903" s="2"/>
      <c r="F903" s="184" t="str">
        <f>IF('Contatos - P.200'!I905="Sim",1," ")</f>
        <v xml:space="preserve"> </v>
      </c>
      <c r="G903" s="184" t="str">
        <f>IF(OR('Contatos - P.200'!K905="Ótimo",'Contatos - P.200'!K905="Regular"),1," ")</f>
        <v xml:space="preserve"> </v>
      </c>
      <c r="H903" s="184" t="str">
        <f>IF('Contatos - P.200'!M905="Sim",1," ")</f>
        <v xml:space="preserve"> </v>
      </c>
      <c r="I903" s="47">
        <f t="shared" si="28"/>
        <v>0</v>
      </c>
      <c r="J903" s="47">
        <f t="shared" si="29"/>
        <v>0</v>
      </c>
    </row>
    <row r="904" spans="4:10" x14ac:dyDescent="0.3">
      <c r="D904" s="2"/>
      <c r="E904" s="2"/>
      <c r="F904" s="184" t="str">
        <f>IF('Contatos - P.200'!I906="Sim",1," ")</f>
        <v xml:space="preserve"> </v>
      </c>
      <c r="G904" s="184" t="str">
        <f>IF(OR('Contatos - P.200'!K906="Ótimo",'Contatos - P.200'!K906="Regular"),1," ")</f>
        <v xml:space="preserve"> </v>
      </c>
      <c r="H904" s="184" t="str">
        <f>IF('Contatos - P.200'!M906="Sim",1," ")</f>
        <v xml:space="preserve"> </v>
      </c>
      <c r="I904" s="47">
        <f t="shared" si="28"/>
        <v>0</v>
      </c>
      <c r="J904" s="47">
        <f t="shared" si="29"/>
        <v>0</v>
      </c>
    </row>
    <row r="905" spans="4:10" x14ac:dyDescent="0.3">
      <c r="D905" s="2"/>
      <c r="E905" s="2"/>
      <c r="F905" s="184" t="str">
        <f>IF('Contatos - P.200'!I907="Sim",1," ")</f>
        <v xml:space="preserve"> </v>
      </c>
      <c r="G905" s="184" t="str">
        <f>IF(OR('Contatos - P.200'!K907="Ótimo",'Contatos - P.200'!K907="Regular"),1," ")</f>
        <v xml:space="preserve"> </v>
      </c>
      <c r="H905" s="184" t="str">
        <f>IF('Contatos - P.200'!M907="Sim",1," ")</f>
        <v xml:space="preserve"> </v>
      </c>
      <c r="I905" s="47">
        <f t="shared" si="28"/>
        <v>0</v>
      </c>
      <c r="J905" s="47">
        <f t="shared" si="29"/>
        <v>0</v>
      </c>
    </row>
    <row r="906" spans="4:10" x14ac:dyDescent="0.3">
      <c r="D906" s="2"/>
      <c r="E906" s="2"/>
      <c r="F906" s="184" t="str">
        <f>IF('Contatos - P.200'!I908="Sim",1," ")</f>
        <v xml:space="preserve"> </v>
      </c>
      <c r="G906" s="184" t="str">
        <f>IF(OR('Contatos - P.200'!K908="Ótimo",'Contatos - P.200'!K908="Regular"),1," ")</f>
        <v xml:space="preserve"> </v>
      </c>
      <c r="H906" s="184" t="str">
        <f>IF('Contatos - P.200'!M908="Sim",1," ")</f>
        <v xml:space="preserve"> </v>
      </c>
      <c r="I906" s="47">
        <f t="shared" si="28"/>
        <v>0</v>
      </c>
      <c r="J906" s="47">
        <f t="shared" si="29"/>
        <v>0</v>
      </c>
    </row>
    <row r="907" spans="4:10" x14ac:dyDescent="0.3">
      <c r="D907" s="2"/>
      <c r="E907" s="2"/>
      <c r="F907" s="184" t="str">
        <f>IF('Contatos - P.200'!I909="Sim",1," ")</f>
        <v xml:space="preserve"> </v>
      </c>
      <c r="G907" s="184" t="str">
        <f>IF(OR('Contatos - P.200'!K909="Ótimo",'Contatos - P.200'!K909="Regular"),1," ")</f>
        <v xml:space="preserve"> </v>
      </c>
      <c r="H907" s="184" t="str">
        <f>IF('Contatos - P.200'!M909="Sim",1," ")</f>
        <v xml:space="preserve"> </v>
      </c>
      <c r="I907" s="47">
        <f t="shared" si="28"/>
        <v>0</v>
      </c>
      <c r="J907" s="47">
        <f t="shared" si="29"/>
        <v>0</v>
      </c>
    </row>
    <row r="908" spans="4:10" x14ac:dyDescent="0.3">
      <c r="D908" s="2"/>
      <c r="E908" s="2"/>
      <c r="F908" s="184" t="str">
        <f>IF('Contatos - P.200'!I910="Sim",1," ")</f>
        <v xml:space="preserve"> </v>
      </c>
      <c r="G908" s="184" t="str">
        <f>IF(OR('Contatos - P.200'!K910="Ótimo",'Contatos - P.200'!K910="Regular"),1," ")</f>
        <v xml:space="preserve"> </v>
      </c>
      <c r="H908" s="184" t="str">
        <f>IF('Contatos - P.200'!M910="Sim",1," ")</f>
        <v xml:space="preserve"> </v>
      </c>
      <c r="I908" s="47">
        <f t="shared" si="28"/>
        <v>0</v>
      </c>
      <c r="J908" s="47">
        <f t="shared" si="29"/>
        <v>0</v>
      </c>
    </row>
    <row r="909" spans="4:10" x14ac:dyDescent="0.3">
      <c r="D909" s="2"/>
      <c r="E909" s="2"/>
      <c r="F909" s="184" t="str">
        <f>IF('Contatos - P.200'!I911="Sim",1," ")</f>
        <v xml:space="preserve"> </v>
      </c>
      <c r="G909" s="184" t="str">
        <f>IF(OR('Contatos - P.200'!K911="Ótimo",'Contatos - P.200'!K911="Regular"),1," ")</f>
        <v xml:space="preserve"> </v>
      </c>
      <c r="H909" s="184" t="str">
        <f>IF('Contatos - P.200'!M911="Sim",1," ")</f>
        <v xml:space="preserve"> </v>
      </c>
      <c r="I909" s="47">
        <f t="shared" si="28"/>
        <v>0</v>
      </c>
      <c r="J909" s="47">
        <f t="shared" si="29"/>
        <v>0</v>
      </c>
    </row>
    <row r="910" spans="4:10" x14ac:dyDescent="0.3">
      <c r="D910" s="2"/>
      <c r="E910" s="2"/>
      <c r="F910" s="184" t="str">
        <f>IF('Contatos - P.200'!I912="Sim",1," ")</f>
        <v xml:space="preserve"> </v>
      </c>
      <c r="G910" s="184" t="str">
        <f>IF(OR('Contatos - P.200'!K912="Ótimo",'Contatos - P.200'!K912="Regular"),1," ")</f>
        <v xml:space="preserve"> </v>
      </c>
      <c r="H910" s="184" t="str">
        <f>IF('Contatos - P.200'!M912="Sim",1," ")</f>
        <v xml:space="preserve"> </v>
      </c>
      <c r="I910" s="47">
        <f t="shared" si="28"/>
        <v>0</v>
      </c>
      <c r="J910" s="47">
        <f t="shared" si="29"/>
        <v>0</v>
      </c>
    </row>
    <row r="911" spans="4:10" x14ac:dyDescent="0.3">
      <c r="D911" s="2"/>
      <c r="E911" s="2"/>
      <c r="F911" s="184" t="str">
        <f>IF('Contatos - P.200'!I913="Sim",1," ")</f>
        <v xml:space="preserve"> </v>
      </c>
      <c r="G911" s="184" t="str">
        <f>IF(OR('Contatos - P.200'!K913="Ótimo",'Contatos - P.200'!K913="Regular"),1," ")</f>
        <v xml:space="preserve"> </v>
      </c>
      <c r="H911" s="184" t="str">
        <f>IF('Contatos - P.200'!M913="Sim",1," ")</f>
        <v xml:space="preserve"> </v>
      </c>
      <c r="I911" s="47">
        <f t="shared" si="28"/>
        <v>0</v>
      </c>
      <c r="J911" s="47">
        <f t="shared" si="29"/>
        <v>0</v>
      </c>
    </row>
    <row r="912" spans="4:10" x14ac:dyDescent="0.3">
      <c r="D912" s="2"/>
      <c r="E912" s="2"/>
      <c r="F912" s="184" t="str">
        <f>IF('Contatos - P.200'!I914="Sim",1," ")</f>
        <v xml:space="preserve"> </v>
      </c>
      <c r="G912" s="184" t="str">
        <f>IF(OR('Contatos - P.200'!K914="Ótimo",'Contatos - P.200'!K914="Regular"),1," ")</f>
        <v xml:space="preserve"> </v>
      </c>
      <c r="H912" s="184" t="str">
        <f>IF('Contatos - P.200'!M914="Sim",1," ")</f>
        <v xml:space="preserve"> </v>
      </c>
      <c r="I912" s="47">
        <f t="shared" si="28"/>
        <v>0</v>
      </c>
      <c r="J912" s="47">
        <f t="shared" si="29"/>
        <v>0</v>
      </c>
    </row>
    <row r="913" spans="4:10" x14ac:dyDescent="0.3">
      <c r="D913" s="2"/>
      <c r="E913" s="2"/>
      <c r="F913" s="184" t="str">
        <f>IF('Contatos - P.200'!I915="Sim",1," ")</f>
        <v xml:space="preserve"> </v>
      </c>
      <c r="G913" s="184" t="str">
        <f>IF(OR('Contatos - P.200'!K915="Ótimo",'Contatos - P.200'!K915="Regular"),1," ")</f>
        <v xml:space="preserve"> </v>
      </c>
      <c r="H913" s="184" t="str">
        <f>IF('Contatos - P.200'!M915="Sim",1," ")</f>
        <v xml:space="preserve"> </v>
      </c>
      <c r="I913" s="47">
        <f t="shared" si="28"/>
        <v>0</v>
      </c>
      <c r="J913" s="47">
        <f t="shared" si="29"/>
        <v>0</v>
      </c>
    </row>
    <row r="914" spans="4:10" x14ac:dyDescent="0.3">
      <c r="D914" s="2"/>
      <c r="E914" s="2"/>
      <c r="F914" s="184" t="str">
        <f>IF('Contatos - P.200'!I916="Sim",1," ")</f>
        <v xml:space="preserve"> </v>
      </c>
      <c r="G914" s="184" t="str">
        <f>IF(OR('Contatos - P.200'!K916="Ótimo",'Contatos - P.200'!K916="Regular"),1," ")</f>
        <v xml:space="preserve"> </v>
      </c>
      <c r="H914" s="184" t="str">
        <f>IF('Contatos - P.200'!M916="Sim",1," ")</f>
        <v xml:space="preserve"> </v>
      </c>
      <c r="I914" s="47">
        <f t="shared" si="28"/>
        <v>0</v>
      </c>
      <c r="J914" s="47">
        <f t="shared" si="29"/>
        <v>0</v>
      </c>
    </row>
    <row r="915" spans="4:10" x14ac:dyDescent="0.3">
      <c r="D915" s="2"/>
      <c r="E915" s="2"/>
      <c r="F915" s="184" t="str">
        <f>IF('Contatos - P.200'!I917="Sim",1," ")</f>
        <v xml:space="preserve"> </v>
      </c>
      <c r="G915" s="184" t="str">
        <f>IF(OR('Contatos - P.200'!K917="Ótimo",'Contatos - P.200'!K917="Regular"),1," ")</f>
        <v xml:space="preserve"> </v>
      </c>
      <c r="H915" s="184" t="str">
        <f>IF('Contatos - P.200'!M917="Sim",1," ")</f>
        <v xml:space="preserve"> </v>
      </c>
      <c r="I915" s="47">
        <f t="shared" si="28"/>
        <v>0</v>
      </c>
      <c r="J915" s="47">
        <f t="shared" si="29"/>
        <v>0</v>
      </c>
    </row>
    <row r="916" spans="4:10" x14ac:dyDescent="0.3">
      <c r="D916" s="2"/>
      <c r="E916" s="2"/>
      <c r="F916" s="184" t="str">
        <f>IF('Contatos - P.200'!I918="Sim",1," ")</f>
        <v xml:space="preserve"> </v>
      </c>
      <c r="G916" s="184" t="str">
        <f>IF(OR('Contatos - P.200'!K918="Ótimo",'Contatos - P.200'!K918="Regular"),1," ")</f>
        <v xml:space="preserve"> </v>
      </c>
      <c r="H916" s="184" t="str">
        <f>IF('Contatos - P.200'!M918="Sim",1," ")</f>
        <v xml:space="preserve"> </v>
      </c>
      <c r="I916" s="47">
        <f t="shared" si="28"/>
        <v>0</v>
      </c>
      <c r="J916" s="47">
        <f t="shared" si="29"/>
        <v>0</v>
      </c>
    </row>
    <row r="917" spans="4:10" x14ac:dyDescent="0.3">
      <c r="D917" s="2"/>
      <c r="E917" s="2"/>
      <c r="F917" s="184" t="str">
        <f>IF('Contatos - P.200'!I919="Sim",1," ")</f>
        <v xml:space="preserve"> </v>
      </c>
      <c r="G917" s="184" t="str">
        <f>IF(OR('Contatos - P.200'!K919="Ótimo",'Contatos - P.200'!K919="Regular"),1," ")</f>
        <v xml:space="preserve"> </v>
      </c>
      <c r="H917" s="184" t="str">
        <f>IF('Contatos - P.200'!M919="Sim",1," ")</f>
        <v xml:space="preserve"> </v>
      </c>
      <c r="I917" s="47">
        <f t="shared" si="28"/>
        <v>0</v>
      </c>
      <c r="J917" s="47">
        <f t="shared" si="29"/>
        <v>0</v>
      </c>
    </row>
    <row r="918" spans="4:10" x14ac:dyDescent="0.3">
      <c r="D918" s="2"/>
      <c r="E918" s="2"/>
      <c r="F918" s="184" t="str">
        <f>IF('Contatos - P.200'!I920="Sim",1," ")</f>
        <v xml:space="preserve"> </v>
      </c>
      <c r="G918" s="184" t="str">
        <f>IF(OR('Contatos - P.200'!K920="Ótimo",'Contatos - P.200'!K920="Regular"),1," ")</f>
        <v xml:space="preserve"> </v>
      </c>
      <c r="H918" s="184" t="str">
        <f>IF('Contatos - P.200'!M920="Sim",1," ")</f>
        <v xml:space="preserve"> </v>
      </c>
      <c r="I918" s="47">
        <f t="shared" si="28"/>
        <v>0</v>
      </c>
      <c r="J918" s="47">
        <f t="shared" si="29"/>
        <v>0</v>
      </c>
    </row>
    <row r="919" spans="4:10" x14ac:dyDescent="0.3">
      <c r="D919" s="2"/>
      <c r="E919" s="2"/>
      <c r="F919" s="184" t="str">
        <f>IF('Contatos - P.200'!I921="Sim",1," ")</f>
        <v xml:space="preserve"> </v>
      </c>
      <c r="G919" s="184" t="str">
        <f>IF(OR('Contatos - P.200'!K921="Ótimo",'Contatos - P.200'!K921="Regular"),1," ")</f>
        <v xml:space="preserve"> </v>
      </c>
      <c r="H919" s="184" t="str">
        <f>IF('Contatos - P.200'!M921="Sim",1," ")</f>
        <v xml:space="preserve"> </v>
      </c>
      <c r="I919" s="47">
        <f t="shared" si="28"/>
        <v>0</v>
      </c>
      <c r="J919" s="47">
        <f t="shared" si="29"/>
        <v>0</v>
      </c>
    </row>
    <row r="920" spans="4:10" x14ac:dyDescent="0.3">
      <c r="D920" s="2"/>
      <c r="E920" s="2"/>
      <c r="F920" s="184" t="str">
        <f>IF('Contatos - P.200'!I922="Sim",1," ")</f>
        <v xml:space="preserve"> </v>
      </c>
      <c r="G920" s="184" t="str">
        <f>IF(OR('Contatos - P.200'!K922="Ótimo",'Contatos - P.200'!K922="Regular"),1," ")</f>
        <v xml:space="preserve"> </v>
      </c>
      <c r="H920" s="184" t="str">
        <f>IF('Contatos - P.200'!M922="Sim",1," ")</f>
        <v xml:space="preserve"> </v>
      </c>
      <c r="I920" s="47">
        <f t="shared" si="28"/>
        <v>0</v>
      </c>
      <c r="J920" s="47">
        <f t="shared" si="29"/>
        <v>0</v>
      </c>
    </row>
    <row r="921" spans="4:10" x14ac:dyDescent="0.3">
      <c r="D921" s="2"/>
      <c r="E921" s="2"/>
      <c r="F921" s="184" t="str">
        <f>IF('Contatos - P.200'!I923="Sim",1," ")</f>
        <v xml:space="preserve"> </v>
      </c>
      <c r="G921" s="184" t="str">
        <f>IF(OR('Contatos - P.200'!K923="Ótimo",'Contatos - P.200'!K923="Regular"),1," ")</f>
        <v xml:space="preserve"> </v>
      </c>
      <c r="H921" s="184" t="str">
        <f>IF('Contatos - P.200'!M923="Sim",1," ")</f>
        <v xml:space="preserve"> </v>
      </c>
      <c r="I921" s="47">
        <f t="shared" si="28"/>
        <v>0</v>
      </c>
      <c r="J921" s="47">
        <f t="shared" si="29"/>
        <v>0</v>
      </c>
    </row>
    <row r="922" spans="4:10" x14ac:dyDescent="0.3">
      <c r="D922" s="2"/>
      <c r="E922" s="2"/>
      <c r="F922" s="184" t="str">
        <f>IF('Contatos - P.200'!I924="Sim",1," ")</f>
        <v xml:space="preserve"> </v>
      </c>
      <c r="G922" s="184" t="str">
        <f>IF(OR('Contatos - P.200'!K924="Ótimo",'Contatos - P.200'!K924="Regular"),1," ")</f>
        <v xml:space="preserve"> </v>
      </c>
      <c r="H922" s="184" t="str">
        <f>IF('Contatos - P.200'!M924="Sim",1," ")</f>
        <v xml:space="preserve"> </v>
      </c>
      <c r="I922" s="47">
        <f t="shared" si="28"/>
        <v>0</v>
      </c>
      <c r="J922" s="47">
        <f t="shared" si="29"/>
        <v>0</v>
      </c>
    </row>
    <row r="923" spans="4:10" x14ac:dyDescent="0.3">
      <c r="D923" s="2"/>
      <c r="E923" s="2"/>
      <c r="F923" s="184" t="str">
        <f>IF('Contatos - P.200'!I925="Sim",1," ")</f>
        <v xml:space="preserve"> </v>
      </c>
      <c r="G923" s="184" t="str">
        <f>IF(OR('Contatos - P.200'!K925="Ótimo",'Contatos - P.200'!K925="Regular"),1," ")</f>
        <v xml:space="preserve"> </v>
      </c>
      <c r="H923" s="184" t="str">
        <f>IF('Contatos - P.200'!M925="Sim",1," ")</f>
        <v xml:space="preserve"> </v>
      </c>
      <c r="I923" s="47">
        <f t="shared" si="28"/>
        <v>0</v>
      </c>
      <c r="J923" s="47">
        <f t="shared" si="29"/>
        <v>0</v>
      </c>
    </row>
    <row r="924" spans="4:10" x14ac:dyDescent="0.3">
      <c r="D924" s="2"/>
      <c r="E924" s="2"/>
      <c r="F924" s="184" t="str">
        <f>IF('Contatos - P.200'!I926="Sim",1," ")</f>
        <v xml:space="preserve"> </v>
      </c>
      <c r="G924" s="184" t="str">
        <f>IF(OR('Contatos - P.200'!K926="Ótimo",'Contatos - P.200'!K926="Regular"),1," ")</f>
        <v xml:space="preserve"> </v>
      </c>
      <c r="H924" s="184" t="str">
        <f>IF('Contatos - P.200'!M926="Sim",1," ")</f>
        <v xml:space="preserve"> </v>
      </c>
      <c r="I924" s="47">
        <f t="shared" si="28"/>
        <v>0</v>
      </c>
      <c r="J924" s="47">
        <f t="shared" si="29"/>
        <v>0</v>
      </c>
    </row>
    <row r="925" spans="4:10" x14ac:dyDescent="0.3">
      <c r="D925" s="2"/>
      <c r="E925" s="2"/>
      <c r="F925" s="184" t="str">
        <f>IF('Contatos - P.200'!I927="Sim",1," ")</f>
        <v xml:space="preserve"> </v>
      </c>
      <c r="G925" s="184" t="str">
        <f>IF(OR('Contatos - P.200'!K927="Ótimo",'Contatos - P.200'!K927="Regular"),1," ")</f>
        <v xml:space="preserve"> </v>
      </c>
      <c r="H925" s="184" t="str">
        <f>IF('Contatos - P.200'!M927="Sim",1," ")</f>
        <v xml:space="preserve"> </v>
      </c>
      <c r="I925" s="47">
        <f t="shared" si="28"/>
        <v>0</v>
      </c>
      <c r="J925" s="47">
        <f t="shared" si="29"/>
        <v>0</v>
      </c>
    </row>
    <row r="926" spans="4:10" x14ac:dyDescent="0.3">
      <c r="D926" s="2"/>
      <c r="E926" s="2"/>
      <c r="F926" s="184" t="str">
        <f>IF('Contatos - P.200'!I928="Sim",1," ")</f>
        <v xml:space="preserve"> </v>
      </c>
      <c r="G926" s="184" t="str">
        <f>IF(OR('Contatos - P.200'!K928="Ótimo",'Contatos - P.200'!K928="Regular"),1," ")</f>
        <v xml:space="preserve"> </v>
      </c>
      <c r="H926" s="184" t="str">
        <f>IF('Contatos - P.200'!M928="Sim",1," ")</f>
        <v xml:space="preserve"> </v>
      </c>
      <c r="I926" s="47">
        <f t="shared" si="28"/>
        <v>0</v>
      </c>
      <c r="J926" s="47">
        <f t="shared" si="29"/>
        <v>0</v>
      </c>
    </row>
    <row r="927" spans="4:10" x14ac:dyDescent="0.3">
      <c r="D927" s="2"/>
      <c r="E927" s="2"/>
      <c r="F927" s="184" t="str">
        <f>IF('Contatos - P.200'!I929="Sim",1," ")</f>
        <v xml:space="preserve"> </v>
      </c>
      <c r="G927" s="184" t="str">
        <f>IF(OR('Contatos - P.200'!K929="Ótimo",'Contatos - P.200'!K929="Regular"),1," ")</f>
        <v xml:space="preserve"> </v>
      </c>
      <c r="H927" s="184" t="str">
        <f>IF('Contatos - P.200'!M929="Sim",1," ")</f>
        <v xml:space="preserve"> </v>
      </c>
      <c r="I927" s="47">
        <f t="shared" si="28"/>
        <v>0</v>
      </c>
      <c r="J927" s="47">
        <f t="shared" si="29"/>
        <v>0</v>
      </c>
    </row>
    <row r="928" spans="4:10" x14ac:dyDescent="0.3">
      <c r="D928" s="2"/>
      <c r="E928" s="2"/>
      <c r="F928" s="184" t="str">
        <f>IF('Contatos - P.200'!I930="Sim",1," ")</f>
        <v xml:space="preserve"> </v>
      </c>
      <c r="G928" s="184" t="str">
        <f>IF(OR('Contatos - P.200'!K930="Ótimo",'Contatos - P.200'!K930="Regular"),1," ")</f>
        <v xml:space="preserve"> </v>
      </c>
      <c r="H928" s="184" t="str">
        <f>IF('Contatos - P.200'!M930="Sim",1," ")</f>
        <v xml:space="preserve"> </v>
      </c>
      <c r="I928" s="47">
        <f t="shared" si="28"/>
        <v>0</v>
      </c>
      <c r="J928" s="47">
        <f t="shared" si="29"/>
        <v>0</v>
      </c>
    </row>
    <row r="929" spans="4:10" x14ac:dyDescent="0.3">
      <c r="D929" s="2"/>
      <c r="E929" s="2"/>
      <c r="F929" s="184" t="str">
        <f>IF('Contatos - P.200'!I931="Sim",1," ")</f>
        <v xml:space="preserve"> </v>
      </c>
      <c r="G929" s="184" t="str">
        <f>IF(OR('Contatos - P.200'!K931="Ótimo",'Contatos - P.200'!K931="Regular"),1," ")</f>
        <v xml:space="preserve"> </v>
      </c>
      <c r="H929" s="184" t="str">
        <f>IF('Contatos - P.200'!M931="Sim",1," ")</f>
        <v xml:space="preserve"> </v>
      </c>
      <c r="I929" s="47">
        <f t="shared" si="28"/>
        <v>0</v>
      </c>
      <c r="J929" s="47">
        <f t="shared" si="29"/>
        <v>0</v>
      </c>
    </row>
    <row r="930" spans="4:10" x14ac:dyDescent="0.3">
      <c r="D930" s="2"/>
      <c r="E930" s="2"/>
      <c r="F930" s="184" t="str">
        <f>IF('Contatos - P.200'!I932="Sim",1," ")</f>
        <v xml:space="preserve"> </v>
      </c>
      <c r="G930" s="184" t="str">
        <f>IF(OR('Contatos - P.200'!K932="Ótimo",'Contatos - P.200'!K932="Regular"),1," ")</f>
        <v xml:space="preserve"> </v>
      </c>
      <c r="H930" s="184" t="str">
        <f>IF('Contatos - P.200'!M932="Sim",1," ")</f>
        <v xml:space="preserve"> </v>
      </c>
      <c r="I930" s="47">
        <f t="shared" si="28"/>
        <v>0</v>
      </c>
      <c r="J930" s="47">
        <f t="shared" si="29"/>
        <v>0</v>
      </c>
    </row>
    <row r="931" spans="4:10" x14ac:dyDescent="0.3">
      <c r="D931" s="2"/>
      <c r="E931" s="2"/>
      <c r="F931" s="184" t="str">
        <f>IF('Contatos - P.200'!I933="Sim",1," ")</f>
        <v xml:space="preserve"> </v>
      </c>
      <c r="G931" s="184" t="str">
        <f>IF(OR('Contatos - P.200'!K933="Ótimo",'Contatos - P.200'!K933="Regular"),1," ")</f>
        <v xml:space="preserve"> </v>
      </c>
      <c r="H931" s="184" t="str">
        <f>IF('Contatos - P.200'!M933="Sim",1," ")</f>
        <v xml:space="preserve"> </v>
      </c>
      <c r="I931" s="47">
        <f t="shared" si="28"/>
        <v>0</v>
      </c>
      <c r="J931" s="47">
        <f t="shared" si="29"/>
        <v>0</v>
      </c>
    </row>
    <row r="932" spans="4:10" x14ac:dyDescent="0.3">
      <c r="D932" s="2"/>
      <c r="E932" s="2"/>
      <c r="F932" s="184" t="str">
        <f>IF('Contatos - P.200'!I934="Sim",1," ")</f>
        <v xml:space="preserve"> </v>
      </c>
      <c r="G932" s="184" t="str">
        <f>IF(OR('Contatos - P.200'!K934="Ótimo",'Contatos - P.200'!K934="Regular"),1," ")</f>
        <v xml:space="preserve"> </v>
      </c>
      <c r="H932" s="184" t="str">
        <f>IF('Contatos - P.200'!M934="Sim",1," ")</f>
        <v xml:space="preserve"> </v>
      </c>
      <c r="I932" s="47">
        <f t="shared" si="28"/>
        <v>0</v>
      </c>
      <c r="J932" s="47">
        <f t="shared" si="29"/>
        <v>0</v>
      </c>
    </row>
    <row r="933" spans="4:10" x14ac:dyDescent="0.3">
      <c r="D933" s="2"/>
      <c r="E933" s="2"/>
      <c r="F933" s="184" t="str">
        <f>IF('Contatos - P.200'!I935="Sim",1," ")</f>
        <v xml:space="preserve"> </v>
      </c>
      <c r="G933" s="184" t="str">
        <f>IF(OR('Contatos - P.200'!K935="Ótimo",'Contatos - P.200'!K935="Regular"),1," ")</f>
        <v xml:space="preserve"> </v>
      </c>
      <c r="H933" s="184" t="str">
        <f>IF('Contatos - P.200'!M935="Sim",1," ")</f>
        <v xml:space="preserve"> </v>
      </c>
      <c r="I933" s="47">
        <f t="shared" si="28"/>
        <v>0</v>
      </c>
      <c r="J933" s="47">
        <f t="shared" si="29"/>
        <v>0</v>
      </c>
    </row>
    <row r="934" spans="4:10" x14ac:dyDescent="0.3">
      <c r="D934" s="2"/>
      <c r="E934" s="2"/>
      <c r="F934" s="184" t="str">
        <f>IF('Contatos - P.200'!I936="Sim",1," ")</f>
        <v xml:space="preserve"> </v>
      </c>
      <c r="G934" s="184" t="str">
        <f>IF(OR('Contatos - P.200'!K936="Ótimo",'Contatos - P.200'!K936="Regular"),1," ")</f>
        <v xml:space="preserve"> </v>
      </c>
      <c r="H934" s="184" t="str">
        <f>IF('Contatos - P.200'!M936="Sim",1," ")</f>
        <v xml:space="preserve"> </v>
      </c>
      <c r="I934" s="47">
        <f t="shared" si="28"/>
        <v>0</v>
      </c>
      <c r="J934" s="47">
        <f t="shared" si="29"/>
        <v>0</v>
      </c>
    </row>
    <row r="935" spans="4:10" x14ac:dyDescent="0.3">
      <c r="D935" s="2"/>
      <c r="E935" s="2"/>
      <c r="F935" s="184" t="str">
        <f>IF('Contatos - P.200'!I937="Sim",1," ")</f>
        <v xml:space="preserve"> </v>
      </c>
      <c r="G935" s="184" t="str">
        <f>IF(OR('Contatos - P.200'!K937="Ótimo",'Contatos - P.200'!K937="Regular"),1," ")</f>
        <v xml:space="preserve"> </v>
      </c>
      <c r="H935" s="184" t="str">
        <f>IF('Contatos - P.200'!M937="Sim",1," ")</f>
        <v xml:space="preserve"> </v>
      </c>
      <c r="I935" s="47">
        <f t="shared" si="28"/>
        <v>0</v>
      </c>
      <c r="J935" s="47">
        <f t="shared" si="29"/>
        <v>0</v>
      </c>
    </row>
    <row r="936" spans="4:10" x14ac:dyDescent="0.3">
      <c r="D936" s="2"/>
      <c r="E936" s="2"/>
      <c r="F936" s="184" t="str">
        <f>IF('Contatos - P.200'!I938="Sim",1," ")</f>
        <v xml:space="preserve"> </v>
      </c>
      <c r="G936" s="184" t="str">
        <f>IF(OR('Contatos - P.200'!K938="Ótimo",'Contatos - P.200'!K938="Regular"),1," ")</f>
        <v xml:space="preserve"> </v>
      </c>
      <c r="H936" s="184" t="str">
        <f>IF('Contatos - P.200'!M938="Sim",1," ")</f>
        <v xml:space="preserve"> </v>
      </c>
      <c r="I936" s="47">
        <f t="shared" si="28"/>
        <v>0</v>
      </c>
      <c r="J936" s="47">
        <f t="shared" si="29"/>
        <v>0</v>
      </c>
    </row>
    <row r="937" spans="4:10" x14ac:dyDescent="0.3">
      <c r="D937" s="2"/>
      <c r="E937" s="2"/>
      <c r="F937" s="184" t="str">
        <f>IF('Contatos - P.200'!I939="Sim",1," ")</f>
        <v xml:space="preserve"> </v>
      </c>
      <c r="G937" s="184" t="str">
        <f>IF(OR('Contatos - P.200'!K939="Ótimo",'Contatos - P.200'!K939="Regular"),1," ")</f>
        <v xml:space="preserve"> </v>
      </c>
      <c r="H937" s="184" t="str">
        <f>IF('Contatos - P.200'!M939="Sim",1," ")</f>
        <v xml:space="preserve"> </v>
      </c>
      <c r="I937" s="47">
        <f t="shared" si="28"/>
        <v>0</v>
      </c>
      <c r="J937" s="47">
        <f t="shared" si="29"/>
        <v>0</v>
      </c>
    </row>
    <row r="938" spans="4:10" x14ac:dyDescent="0.3">
      <c r="D938" s="2"/>
      <c r="E938" s="2"/>
      <c r="F938" s="184" t="str">
        <f>IF('Contatos - P.200'!I940="Sim",1," ")</f>
        <v xml:space="preserve"> </v>
      </c>
      <c r="G938" s="184" t="str">
        <f>IF(OR('Contatos - P.200'!K940="Ótimo",'Contatos - P.200'!K940="Regular"),1," ")</f>
        <v xml:space="preserve"> </v>
      </c>
      <c r="H938" s="184" t="str">
        <f>IF('Contatos - P.200'!M940="Sim",1," ")</f>
        <v xml:space="preserve"> </v>
      </c>
      <c r="I938" s="47">
        <f t="shared" si="28"/>
        <v>0</v>
      </c>
      <c r="J938" s="47">
        <f t="shared" si="29"/>
        <v>0</v>
      </c>
    </row>
    <row r="939" spans="4:10" x14ac:dyDescent="0.3">
      <c r="D939" s="2"/>
      <c r="E939" s="2"/>
      <c r="F939" s="184" t="str">
        <f>IF('Contatos - P.200'!I941="Sim",1," ")</f>
        <v xml:space="preserve"> </v>
      </c>
      <c r="G939" s="184" t="str">
        <f>IF(OR('Contatos - P.200'!K941="Ótimo",'Contatos - P.200'!K941="Regular"),1," ")</f>
        <v xml:space="preserve"> </v>
      </c>
      <c r="H939" s="184" t="str">
        <f>IF('Contatos - P.200'!M941="Sim",1," ")</f>
        <v xml:space="preserve"> </v>
      </c>
      <c r="I939" s="47">
        <f t="shared" si="28"/>
        <v>0</v>
      </c>
      <c r="J939" s="47">
        <f t="shared" si="29"/>
        <v>0</v>
      </c>
    </row>
    <row r="940" spans="4:10" x14ac:dyDescent="0.3">
      <c r="D940" s="2"/>
      <c r="E940" s="2"/>
      <c r="F940" s="184" t="str">
        <f>IF('Contatos - P.200'!I942="Sim",1," ")</f>
        <v xml:space="preserve"> </v>
      </c>
      <c r="G940" s="184" t="str">
        <f>IF(OR('Contatos - P.200'!K942="Ótimo",'Contatos - P.200'!K942="Regular"),1," ")</f>
        <v xml:space="preserve"> </v>
      </c>
      <c r="H940" s="184" t="str">
        <f>IF('Contatos - P.200'!M942="Sim",1," ")</f>
        <v xml:space="preserve"> </v>
      </c>
      <c r="I940" s="47">
        <f t="shared" si="28"/>
        <v>0</v>
      </c>
      <c r="J940" s="47">
        <f t="shared" si="29"/>
        <v>0</v>
      </c>
    </row>
    <row r="941" spans="4:10" x14ac:dyDescent="0.3">
      <c r="D941" s="2"/>
      <c r="E941" s="2"/>
      <c r="F941" s="184" t="str">
        <f>IF('Contatos - P.200'!I943="Sim",1," ")</f>
        <v xml:space="preserve"> </v>
      </c>
      <c r="G941" s="184" t="str">
        <f>IF(OR('Contatos - P.200'!K943="Ótimo",'Contatos - P.200'!K943="Regular"),1," ")</f>
        <v xml:space="preserve"> </v>
      </c>
      <c r="H941" s="184" t="str">
        <f>IF('Contatos - P.200'!M943="Sim",1," ")</f>
        <v xml:space="preserve"> </v>
      </c>
      <c r="I941" s="47">
        <f t="shared" si="28"/>
        <v>0</v>
      </c>
      <c r="J941" s="47">
        <f t="shared" si="29"/>
        <v>0</v>
      </c>
    </row>
    <row r="942" spans="4:10" x14ac:dyDescent="0.3">
      <c r="D942" s="2"/>
      <c r="E942" s="2"/>
      <c r="F942" s="184" t="str">
        <f>IF('Contatos - P.200'!I944="Sim",1," ")</f>
        <v xml:space="preserve"> </v>
      </c>
      <c r="G942" s="184" t="str">
        <f>IF(OR('Contatos - P.200'!K944="Ótimo",'Contatos - P.200'!K944="Regular"),1," ")</f>
        <v xml:space="preserve"> </v>
      </c>
      <c r="H942" s="184" t="str">
        <f>IF('Contatos - P.200'!M944="Sim",1," ")</f>
        <v xml:space="preserve"> </v>
      </c>
      <c r="I942" s="47">
        <f t="shared" si="28"/>
        <v>0</v>
      </c>
      <c r="J942" s="47">
        <f t="shared" si="29"/>
        <v>0</v>
      </c>
    </row>
    <row r="943" spans="4:10" x14ac:dyDescent="0.3">
      <c r="D943" s="2"/>
      <c r="E943" s="2"/>
      <c r="F943" s="184" t="str">
        <f>IF('Contatos - P.200'!I945="Sim",1," ")</f>
        <v xml:space="preserve"> </v>
      </c>
      <c r="G943" s="184" t="str">
        <f>IF(OR('Contatos - P.200'!K945="Ótimo",'Contatos - P.200'!K945="Regular"),1," ")</f>
        <v xml:space="preserve"> </v>
      </c>
      <c r="H943" s="184" t="str">
        <f>IF('Contatos - P.200'!M945="Sim",1," ")</f>
        <v xml:space="preserve"> </v>
      </c>
      <c r="I943" s="47">
        <f t="shared" si="28"/>
        <v>0</v>
      </c>
      <c r="J943" s="47">
        <f t="shared" si="29"/>
        <v>0</v>
      </c>
    </row>
    <row r="944" spans="4:10" x14ac:dyDescent="0.3">
      <c r="D944" s="2"/>
      <c r="E944" s="2"/>
      <c r="F944" s="184" t="str">
        <f>IF('Contatos - P.200'!I946="Sim",1," ")</f>
        <v xml:space="preserve"> </v>
      </c>
      <c r="G944" s="184" t="str">
        <f>IF(OR('Contatos - P.200'!K946="Ótimo",'Contatos - P.200'!K946="Regular"),1," ")</f>
        <v xml:space="preserve"> </v>
      </c>
      <c r="H944" s="184" t="str">
        <f>IF('Contatos - P.200'!M946="Sim",1," ")</f>
        <v xml:space="preserve"> </v>
      </c>
      <c r="I944" s="47">
        <f t="shared" si="28"/>
        <v>0</v>
      </c>
      <c r="J944" s="47">
        <f t="shared" si="29"/>
        <v>0</v>
      </c>
    </row>
    <row r="945" spans="4:10" x14ac:dyDescent="0.3">
      <c r="D945" s="2"/>
      <c r="E945" s="2"/>
      <c r="F945" s="184" t="str">
        <f>IF('Contatos - P.200'!I947="Sim",1," ")</f>
        <v xml:space="preserve"> </v>
      </c>
      <c r="G945" s="184" t="str">
        <f>IF(OR('Contatos - P.200'!K947="Ótimo",'Contatos - P.200'!K947="Regular"),1," ")</f>
        <v xml:space="preserve"> </v>
      </c>
      <c r="H945" s="184" t="str">
        <f>IF('Contatos - P.200'!M947="Sim",1," ")</f>
        <v xml:space="preserve"> </v>
      </c>
      <c r="I945" s="47">
        <f t="shared" si="28"/>
        <v>0</v>
      </c>
      <c r="J945" s="47">
        <f t="shared" si="29"/>
        <v>0</v>
      </c>
    </row>
    <row r="946" spans="4:10" x14ac:dyDescent="0.3">
      <c r="D946" s="2"/>
      <c r="E946" s="2"/>
      <c r="F946" s="184" t="str">
        <f>IF('Contatos - P.200'!I948="Sim",1," ")</f>
        <v xml:space="preserve"> </v>
      </c>
      <c r="G946" s="184" t="str">
        <f>IF(OR('Contatos - P.200'!K948="Ótimo",'Contatos - P.200'!K948="Regular"),1," ")</f>
        <v xml:space="preserve"> </v>
      </c>
      <c r="H946" s="184" t="str">
        <f>IF('Contatos - P.200'!M948="Sim",1," ")</f>
        <v xml:space="preserve"> </v>
      </c>
      <c r="I946" s="47">
        <f t="shared" si="28"/>
        <v>0</v>
      </c>
      <c r="J946" s="47">
        <f t="shared" si="29"/>
        <v>0</v>
      </c>
    </row>
    <row r="947" spans="4:10" x14ac:dyDescent="0.3">
      <c r="D947" s="2"/>
      <c r="E947" s="2"/>
      <c r="F947" s="184" t="str">
        <f>IF('Contatos - P.200'!I949="Sim",1," ")</f>
        <v xml:space="preserve"> </v>
      </c>
      <c r="G947" s="184" t="str">
        <f>IF(OR('Contatos - P.200'!K949="Ótimo",'Contatos - P.200'!K949="Regular"),1," ")</f>
        <v xml:space="preserve"> </v>
      </c>
      <c r="H947" s="184" t="str">
        <f>IF('Contatos - P.200'!M949="Sim",1," ")</f>
        <v xml:space="preserve"> </v>
      </c>
      <c r="I947" s="47">
        <f t="shared" si="28"/>
        <v>0</v>
      </c>
      <c r="J947" s="47">
        <f t="shared" si="29"/>
        <v>0</v>
      </c>
    </row>
    <row r="948" spans="4:10" x14ac:dyDescent="0.3">
      <c r="D948" s="2"/>
      <c r="E948" s="2"/>
      <c r="F948" s="184" t="str">
        <f>IF('Contatos - P.200'!I950="Sim",1," ")</f>
        <v xml:space="preserve"> </v>
      </c>
      <c r="G948" s="184" t="str">
        <f>IF(OR('Contatos - P.200'!K950="Ótimo",'Contatos - P.200'!K950="Regular"),1," ")</f>
        <v xml:space="preserve"> </v>
      </c>
      <c r="H948" s="184" t="str">
        <f>IF('Contatos - P.200'!M950="Sim",1," ")</f>
        <v xml:space="preserve"> </v>
      </c>
      <c r="I948" s="47">
        <f t="shared" si="28"/>
        <v>0</v>
      </c>
      <c r="J948" s="47">
        <f t="shared" si="29"/>
        <v>0</v>
      </c>
    </row>
    <row r="949" spans="4:10" x14ac:dyDescent="0.3">
      <c r="D949" s="2"/>
      <c r="E949" s="2"/>
      <c r="F949" s="184" t="str">
        <f>IF('Contatos - P.200'!I951="Sim",1," ")</f>
        <v xml:space="preserve"> </v>
      </c>
      <c r="G949" s="184" t="str">
        <f>IF(OR('Contatos - P.200'!K951="Ótimo",'Contatos - P.200'!K951="Regular"),1," ")</f>
        <v xml:space="preserve"> </v>
      </c>
      <c r="H949" s="184" t="str">
        <f>IF('Contatos - P.200'!M951="Sim",1," ")</f>
        <v xml:space="preserve"> </v>
      </c>
      <c r="I949" s="47">
        <f t="shared" si="28"/>
        <v>0</v>
      </c>
      <c r="J949" s="47">
        <f t="shared" si="29"/>
        <v>0</v>
      </c>
    </row>
    <row r="950" spans="4:10" x14ac:dyDescent="0.3">
      <c r="D950" s="2"/>
      <c r="E950" s="2"/>
      <c r="F950" s="184" t="str">
        <f>IF('Contatos - P.200'!I952="Sim",1," ")</f>
        <v xml:space="preserve"> </v>
      </c>
      <c r="G950" s="184" t="str">
        <f>IF(OR('Contatos - P.200'!K952="Ótimo",'Contatos - P.200'!K952="Regular"),1," ")</f>
        <v xml:space="preserve"> </v>
      </c>
      <c r="H950" s="184" t="str">
        <f>IF('Contatos - P.200'!M952="Sim",1," ")</f>
        <v xml:space="preserve"> </v>
      </c>
      <c r="I950" s="47">
        <f t="shared" si="28"/>
        <v>0</v>
      </c>
      <c r="J950" s="47">
        <f t="shared" si="29"/>
        <v>0</v>
      </c>
    </row>
    <row r="951" spans="4:10" x14ac:dyDescent="0.3">
      <c r="D951" s="2"/>
      <c r="E951" s="2"/>
      <c r="F951" s="184" t="str">
        <f>IF('Contatos - P.200'!I953="Sim",1," ")</f>
        <v xml:space="preserve"> </v>
      </c>
      <c r="G951" s="184" t="str">
        <f>IF(OR('Contatos - P.200'!K953="Ótimo",'Contatos - P.200'!K953="Regular"),1," ")</f>
        <v xml:space="preserve"> </v>
      </c>
      <c r="H951" s="184" t="str">
        <f>IF('Contatos - P.200'!M953="Sim",1," ")</f>
        <v xml:space="preserve"> </v>
      </c>
      <c r="I951" s="47">
        <f t="shared" si="28"/>
        <v>0</v>
      </c>
      <c r="J951" s="47">
        <f t="shared" si="29"/>
        <v>0</v>
      </c>
    </row>
    <row r="952" spans="4:10" x14ac:dyDescent="0.3">
      <c r="D952" s="2"/>
      <c r="E952" s="2"/>
      <c r="F952" s="184" t="str">
        <f>IF('Contatos - P.200'!I954="Sim",1," ")</f>
        <v xml:space="preserve"> </v>
      </c>
      <c r="G952" s="184" t="str">
        <f>IF(OR('Contatos - P.200'!K954="Ótimo",'Contatos - P.200'!K954="Regular"),1," ")</f>
        <v xml:space="preserve"> </v>
      </c>
      <c r="H952" s="184" t="str">
        <f>IF('Contatos - P.200'!M954="Sim",1," ")</f>
        <v xml:space="preserve"> </v>
      </c>
      <c r="I952" s="47">
        <f t="shared" si="28"/>
        <v>0</v>
      </c>
      <c r="J952" s="47">
        <f t="shared" si="29"/>
        <v>0</v>
      </c>
    </row>
    <row r="953" spans="4:10" x14ac:dyDescent="0.3">
      <c r="D953" s="2"/>
      <c r="E953" s="2"/>
      <c r="F953" s="184" t="str">
        <f>IF('Contatos - P.200'!I955="Sim",1," ")</f>
        <v xml:space="preserve"> </v>
      </c>
      <c r="G953" s="184" t="str">
        <f>IF(OR('Contatos - P.200'!K955="Ótimo",'Contatos - P.200'!K955="Regular"),1," ")</f>
        <v xml:space="preserve"> </v>
      </c>
      <c r="H953" s="184" t="str">
        <f>IF('Contatos - P.200'!M955="Sim",1," ")</f>
        <v xml:space="preserve"> </v>
      </c>
      <c r="I953" s="47">
        <f t="shared" si="28"/>
        <v>0</v>
      </c>
      <c r="J953" s="47">
        <f t="shared" si="29"/>
        <v>0</v>
      </c>
    </row>
    <row r="954" spans="4:10" x14ac:dyDescent="0.3">
      <c r="D954" s="2"/>
      <c r="E954" s="2"/>
      <c r="F954" s="184" t="str">
        <f>IF('Contatos - P.200'!I956="Sim",1," ")</f>
        <v xml:space="preserve"> </v>
      </c>
      <c r="G954" s="184" t="str">
        <f>IF(OR('Contatos - P.200'!K956="Ótimo",'Contatos - P.200'!K956="Regular"),1," ")</f>
        <v xml:space="preserve"> </v>
      </c>
      <c r="H954" s="184" t="str">
        <f>IF('Contatos - P.200'!M956="Sim",1," ")</f>
        <v xml:space="preserve"> </v>
      </c>
      <c r="I954" s="47">
        <f t="shared" si="28"/>
        <v>0</v>
      </c>
      <c r="J954" s="47">
        <f t="shared" si="29"/>
        <v>0</v>
      </c>
    </row>
    <row r="955" spans="4:10" x14ac:dyDescent="0.3">
      <c r="D955" s="2"/>
      <c r="E955" s="2"/>
      <c r="F955" s="184" t="str">
        <f>IF('Contatos - P.200'!I957="Sim",1," ")</f>
        <v xml:space="preserve"> </v>
      </c>
      <c r="G955" s="184" t="str">
        <f>IF(OR('Contatos - P.200'!K957="Ótimo",'Contatos - P.200'!K957="Regular"),1," ")</f>
        <v xml:space="preserve"> </v>
      </c>
      <c r="H955" s="184" t="str">
        <f>IF('Contatos - P.200'!M957="Sim",1," ")</f>
        <v xml:space="preserve"> </v>
      </c>
      <c r="I955" s="47">
        <f t="shared" si="28"/>
        <v>0</v>
      </c>
      <c r="J955" s="47">
        <f t="shared" si="29"/>
        <v>0</v>
      </c>
    </row>
    <row r="956" spans="4:10" x14ac:dyDescent="0.3">
      <c r="D956" s="2"/>
      <c r="E956" s="2"/>
      <c r="F956" s="184" t="str">
        <f>IF('Contatos - P.200'!I958="Sim",1," ")</f>
        <v xml:space="preserve"> </v>
      </c>
      <c r="G956" s="184" t="str">
        <f>IF(OR('Contatos - P.200'!K958="Ótimo",'Contatos - P.200'!K958="Regular"),1," ")</f>
        <v xml:space="preserve"> </v>
      </c>
      <c r="H956" s="184" t="str">
        <f>IF('Contatos - P.200'!M958="Sim",1," ")</f>
        <v xml:space="preserve"> </v>
      </c>
      <c r="I956" s="47">
        <f t="shared" si="28"/>
        <v>0</v>
      </c>
      <c r="J956" s="47">
        <f t="shared" si="29"/>
        <v>0</v>
      </c>
    </row>
    <row r="957" spans="4:10" x14ac:dyDescent="0.3">
      <c r="D957" s="2"/>
      <c r="E957" s="2"/>
      <c r="F957" s="184" t="str">
        <f>IF('Contatos - P.200'!I959="Sim",1," ")</f>
        <v xml:space="preserve"> </v>
      </c>
      <c r="G957" s="184" t="str">
        <f>IF(OR('Contatos - P.200'!K959="Ótimo",'Contatos - P.200'!K959="Regular"),1," ")</f>
        <v xml:space="preserve"> </v>
      </c>
      <c r="H957" s="184" t="str">
        <f>IF('Contatos - P.200'!M959="Sim",1," ")</f>
        <v xml:space="preserve"> </v>
      </c>
      <c r="I957" s="47">
        <f t="shared" si="28"/>
        <v>0</v>
      </c>
      <c r="J957" s="47">
        <f t="shared" si="29"/>
        <v>0</v>
      </c>
    </row>
    <row r="958" spans="4:10" x14ac:dyDescent="0.3">
      <c r="D958" s="2"/>
      <c r="E958" s="2"/>
      <c r="F958" s="184" t="str">
        <f>IF('Contatos - P.200'!I960="Sim",1," ")</f>
        <v xml:space="preserve"> </v>
      </c>
      <c r="G958" s="184" t="str">
        <f>IF(OR('Contatos - P.200'!K960="Ótimo",'Contatos - P.200'!K960="Regular"),1," ")</f>
        <v xml:space="preserve"> </v>
      </c>
      <c r="H958" s="184" t="str">
        <f>IF('Contatos - P.200'!M960="Sim",1," ")</f>
        <v xml:space="preserve"> </v>
      </c>
      <c r="I958" s="47">
        <f t="shared" si="28"/>
        <v>0</v>
      </c>
      <c r="J958" s="47">
        <f t="shared" si="29"/>
        <v>0</v>
      </c>
    </row>
    <row r="959" spans="4:10" x14ac:dyDescent="0.3">
      <c r="D959" s="2"/>
      <c r="E959" s="2"/>
      <c r="F959" s="184" t="str">
        <f>IF('Contatos - P.200'!I961="Sim",1," ")</f>
        <v xml:space="preserve"> </v>
      </c>
      <c r="G959" s="184" t="str">
        <f>IF(OR('Contatos - P.200'!K961="Ótimo",'Contatos - P.200'!K961="Regular"),1," ")</f>
        <v xml:space="preserve"> </v>
      </c>
      <c r="H959" s="184" t="str">
        <f>IF('Contatos - P.200'!M961="Sim",1," ")</f>
        <v xml:space="preserve"> </v>
      </c>
      <c r="I959" s="47">
        <f t="shared" si="28"/>
        <v>0</v>
      </c>
      <c r="J959" s="47">
        <f t="shared" si="29"/>
        <v>0</v>
      </c>
    </row>
    <row r="960" spans="4:10" x14ac:dyDescent="0.3">
      <c r="D960" s="2"/>
      <c r="E960" s="2"/>
      <c r="F960" s="184" t="str">
        <f>IF('Contatos - P.200'!I962="Sim",1," ")</f>
        <v xml:space="preserve"> </v>
      </c>
      <c r="G960" s="184" t="str">
        <f>IF(OR('Contatos - P.200'!K962="Ótimo",'Contatos - P.200'!K962="Regular"),1," ")</f>
        <v xml:space="preserve"> </v>
      </c>
      <c r="H960" s="184" t="str">
        <f>IF('Contatos - P.200'!M962="Sim",1," ")</f>
        <v xml:space="preserve"> </v>
      </c>
      <c r="I960" s="47">
        <f t="shared" si="28"/>
        <v>0</v>
      </c>
      <c r="J960" s="47">
        <f t="shared" si="29"/>
        <v>0</v>
      </c>
    </row>
    <row r="961" spans="4:10" x14ac:dyDescent="0.3">
      <c r="D961" s="2"/>
      <c r="E961" s="2"/>
      <c r="F961" s="184" t="str">
        <f>IF('Contatos - P.200'!I963="Sim",1," ")</f>
        <v xml:space="preserve"> </v>
      </c>
      <c r="G961" s="184" t="str">
        <f>IF(OR('Contatos - P.200'!K963="Ótimo",'Contatos - P.200'!K963="Regular"),1," ")</f>
        <v xml:space="preserve"> </v>
      </c>
      <c r="H961" s="184" t="str">
        <f>IF('Contatos - P.200'!M963="Sim",1," ")</f>
        <v xml:space="preserve"> </v>
      </c>
      <c r="I961" s="47">
        <f t="shared" si="28"/>
        <v>0</v>
      </c>
      <c r="J961" s="47">
        <f t="shared" si="29"/>
        <v>0</v>
      </c>
    </row>
    <row r="962" spans="4:10" x14ac:dyDescent="0.3">
      <c r="D962" s="2"/>
      <c r="E962" s="2"/>
      <c r="F962" s="184" t="str">
        <f>IF('Contatos - P.200'!I964="Sim",1," ")</f>
        <v xml:space="preserve"> </v>
      </c>
      <c r="G962" s="184" t="str">
        <f>IF(OR('Contatos - P.200'!K964="Ótimo",'Contatos - P.200'!K964="Regular"),1," ")</f>
        <v xml:space="preserve"> </v>
      </c>
      <c r="H962" s="184" t="str">
        <f>IF('Contatos - P.200'!M964="Sim",1," ")</f>
        <v xml:space="preserve"> </v>
      </c>
      <c r="I962" s="47">
        <f t="shared" si="28"/>
        <v>0</v>
      </c>
      <c r="J962" s="47">
        <f t="shared" si="29"/>
        <v>0</v>
      </c>
    </row>
    <row r="963" spans="4:10" x14ac:dyDescent="0.3">
      <c r="D963" s="2"/>
      <c r="E963" s="2"/>
      <c r="F963" s="184" t="str">
        <f>IF('Contatos - P.200'!I965="Sim",1," ")</f>
        <v xml:space="preserve"> </v>
      </c>
      <c r="G963" s="184" t="str">
        <f>IF(OR('Contatos - P.200'!K965="Ótimo",'Contatos - P.200'!K965="Regular"),1," ")</f>
        <v xml:space="preserve"> </v>
      </c>
      <c r="H963" s="184" t="str">
        <f>IF('Contatos - P.200'!M965="Sim",1," ")</f>
        <v xml:space="preserve"> </v>
      </c>
      <c r="I963" s="47">
        <f t="shared" si="28"/>
        <v>0</v>
      </c>
      <c r="J963" s="47">
        <f t="shared" si="29"/>
        <v>0</v>
      </c>
    </row>
    <row r="964" spans="4:10" x14ac:dyDescent="0.3">
      <c r="D964" s="2"/>
      <c r="E964" s="2"/>
      <c r="F964" s="184" t="str">
        <f>IF('Contatos - P.200'!I966="Sim",1," ")</f>
        <v xml:space="preserve"> </v>
      </c>
      <c r="G964" s="184" t="str">
        <f>IF(OR('Contatos - P.200'!K966="Ótimo",'Contatos - P.200'!K966="Regular"),1," ")</f>
        <v xml:space="preserve"> </v>
      </c>
      <c r="H964" s="184" t="str">
        <f>IF('Contatos - P.200'!M966="Sim",1," ")</f>
        <v xml:space="preserve"> </v>
      </c>
      <c r="I964" s="47">
        <f t="shared" si="28"/>
        <v>0</v>
      </c>
      <c r="J964" s="47">
        <f t="shared" si="29"/>
        <v>0</v>
      </c>
    </row>
    <row r="965" spans="4:10" x14ac:dyDescent="0.3">
      <c r="D965" s="2"/>
      <c r="E965" s="2"/>
      <c r="F965" s="184" t="str">
        <f>IF('Contatos - P.200'!I967="Sim",1," ")</f>
        <v xml:space="preserve"> </v>
      </c>
      <c r="G965" s="184" t="str">
        <f>IF(OR('Contatos - P.200'!K967="Ótimo",'Contatos - P.200'!K967="Regular"),1," ")</f>
        <v xml:space="preserve"> </v>
      </c>
      <c r="H965" s="184" t="str">
        <f>IF('Contatos - P.200'!M967="Sim",1," ")</f>
        <v xml:space="preserve"> </v>
      </c>
      <c r="I965" s="47">
        <f t="shared" ref="I965:I977" si="30">SUM(F965:H965)</f>
        <v>0</v>
      </c>
      <c r="J965" s="47">
        <f t="shared" si="29"/>
        <v>0</v>
      </c>
    </row>
    <row r="966" spans="4:10" x14ac:dyDescent="0.3">
      <c r="D966" s="2"/>
      <c r="E966" s="2"/>
      <c r="F966" s="184" t="str">
        <f>IF('Contatos - P.200'!I968="Sim",1," ")</f>
        <v xml:space="preserve"> </v>
      </c>
      <c r="G966" s="184" t="str">
        <f>IF(OR('Contatos - P.200'!K968="Ótimo",'Contatos - P.200'!K968="Regular"),1," ")</f>
        <v xml:space="preserve"> </v>
      </c>
      <c r="H966" s="184" t="str">
        <f>IF('Contatos - P.200'!M968="Sim",1," ")</f>
        <v xml:space="preserve"> </v>
      </c>
      <c r="I966" s="47">
        <f t="shared" si="30"/>
        <v>0</v>
      </c>
      <c r="J966" s="47">
        <f t="shared" ref="J966:J977" si="31">SUM(F966:G966)</f>
        <v>0</v>
      </c>
    </row>
    <row r="967" spans="4:10" x14ac:dyDescent="0.3">
      <c r="D967" s="2"/>
      <c r="E967" s="2"/>
      <c r="F967" s="184" t="str">
        <f>IF('Contatos - P.200'!I969="Sim",1," ")</f>
        <v xml:space="preserve"> </v>
      </c>
      <c r="G967" s="184" t="str">
        <f>IF(OR('Contatos - P.200'!K969="Ótimo",'Contatos - P.200'!K969="Regular"),1," ")</f>
        <v xml:space="preserve"> </v>
      </c>
      <c r="H967" s="184" t="str">
        <f>IF('Contatos - P.200'!M969="Sim",1," ")</f>
        <v xml:space="preserve"> </v>
      </c>
      <c r="I967" s="47">
        <f t="shared" si="30"/>
        <v>0</v>
      </c>
      <c r="J967" s="47">
        <f t="shared" si="31"/>
        <v>0</v>
      </c>
    </row>
    <row r="968" spans="4:10" x14ac:dyDescent="0.3">
      <c r="D968" s="2"/>
      <c r="E968" s="2"/>
      <c r="F968" s="184" t="str">
        <f>IF('Contatos - P.200'!I970="Sim",1," ")</f>
        <v xml:space="preserve"> </v>
      </c>
      <c r="G968" s="184" t="str">
        <f>IF(OR('Contatos - P.200'!K970="Ótimo",'Contatos - P.200'!K970="Regular"),1," ")</f>
        <v xml:space="preserve"> </v>
      </c>
      <c r="H968" s="184" t="str">
        <f>IF('Contatos - P.200'!M970="Sim",1," ")</f>
        <v xml:space="preserve"> </v>
      </c>
      <c r="I968" s="47">
        <f t="shared" si="30"/>
        <v>0</v>
      </c>
      <c r="J968" s="47">
        <f t="shared" si="31"/>
        <v>0</v>
      </c>
    </row>
    <row r="969" spans="4:10" x14ac:dyDescent="0.3">
      <c r="D969" s="48"/>
      <c r="E969" s="48"/>
      <c r="F969" s="184" t="str">
        <f>IF('Contatos - P.200'!I971="Sim",1," ")</f>
        <v xml:space="preserve"> </v>
      </c>
      <c r="G969" s="184" t="str">
        <f>IF(OR('Contatos - P.200'!K971="Ótimo",'Contatos - P.200'!K971="Regular"),1," ")</f>
        <v xml:space="preserve"> </v>
      </c>
      <c r="H969" s="184" t="str">
        <f>IF('Contatos - P.200'!M971="Sim",1," ")</f>
        <v xml:space="preserve"> </v>
      </c>
      <c r="I969" s="47">
        <f t="shared" si="30"/>
        <v>0</v>
      </c>
      <c r="J969" s="47">
        <f t="shared" si="31"/>
        <v>0</v>
      </c>
    </row>
    <row r="970" spans="4:10" x14ac:dyDescent="0.3">
      <c r="F970" s="184" t="str">
        <f>IF('Contatos - P.200'!I972="Sim",1," ")</f>
        <v xml:space="preserve"> </v>
      </c>
      <c r="G970" s="184" t="str">
        <f>IF(OR('Contatos - P.200'!K972="Ótimo",'Contatos - P.200'!K972="Regular"),1," ")</f>
        <v xml:space="preserve"> </v>
      </c>
      <c r="H970" s="184" t="str">
        <f>IF('Contatos - P.200'!M972="Sim",1," ")</f>
        <v xml:space="preserve"> </v>
      </c>
      <c r="I970" s="47">
        <f t="shared" si="30"/>
        <v>0</v>
      </c>
      <c r="J970" s="47">
        <f t="shared" si="31"/>
        <v>0</v>
      </c>
    </row>
    <row r="971" spans="4:10" x14ac:dyDescent="0.3">
      <c r="F971" s="184" t="str">
        <f>IF('Contatos - P.200'!I973="Sim",1," ")</f>
        <v xml:space="preserve"> </v>
      </c>
      <c r="G971" s="184" t="str">
        <f>IF(OR('Contatos - P.200'!K973="Ótimo",'Contatos - P.200'!K973="Regular"),1," ")</f>
        <v xml:space="preserve"> </v>
      </c>
      <c r="H971" s="184" t="str">
        <f>IF('Contatos - P.200'!M973="Sim",1," ")</f>
        <v xml:space="preserve"> </v>
      </c>
      <c r="I971" s="47">
        <f t="shared" si="30"/>
        <v>0</v>
      </c>
      <c r="J971" s="47">
        <f t="shared" si="31"/>
        <v>0</v>
      </c>
    </row>
    <row r="972" spans="4:10" x14ac:dyDescent="0.3">
      <c r="F972" s="184" t="str">
        <f>IF('Contatos - P.200'!I974="Sim",1," ")</f>
        <v xml:space="preserve"> </v>
      </c>
      <c r="G972" s="184" t="str">
        <f>IF(OR('Contatos - P.200'!K974="Ótimo",'Contatos - P.200'!K974="Regular"),1," ")</f>
        <v xml:space="preserve"> </v>
      </c>
      <c r="H972" s="184" t="str">
        <f>IF('Contatos - P.200'!M974="Sim",1," ")</f>
        <v xml:space="preserve"> </v>
      </c>
      <c r="I972" s="47">
        <f t="shared" si="30"/>
        <v>0</v>
      </c>
      <c r="J972" s="47">
        <f t="shared" si="31"/>
        <v>0</v>
      </c>
    </row>
    <row r="973" spans="4:10" x14ac:dyDescent="0.3">
      <c r="F973" s="184" t="str">
        <f>IF('Contatos - P.200'!I975="Sim",1," ")</f>
        <v xml:space="preserve"> </v>
      </c>
      <c r="G973" s="184" t="str">
        <f>IF(OR('Contatos - P.200'!K975="Ótimo",'Contatos - P.200'!K975="Regular"),1," ")</f>
        <v xml:space="preserve"> </v>
      </c>
      <c r="H973" s="184" t="str">
        <f>IF('Contatos - P.200'!M975="Sim",1," ")</f>
        <v xml:space="preserve"> </v>
      </c>
      <c r="I973" s="47">
        <f t="shared" si="30"/>
        <v>0</v>
      </c>
      <c r="J973" s="47">
        <f t="shared" si="31"/>
        <v>0</v>
      </c>
    </row>
    <row r="974" spans="4:10" x14ac:dyDescent="0.3">
      <c r="F974" s="184" t="str">
        <f>IF('Contatos - P.200'!I976="Sim",1," ")</f>
        <v xml:space="preserve"> </v>
      </c>
      <c r="G974" s="184" t="str">
        <f>IF(OR('Contatos - P.200'!K976="Ótimo",'Contatos - P.200'!K976="Regular"),1," ")</f>
        <v xml:space="preserve"> </v>
      </c>
      <c r="H974" s="184" t="str">
        <f>IF('Contatos - P.200'!M976="Sim",1," ")</f>
        <v xml:space="preserve"> </v>
      </c>
      <c r="I974" s="47">
        <f t="shared" si="30"/>
        <v>0</v>
      </c>
      <c r="J974" s="47">
        <f t="shared" si="31"/>
        <v>0</v>
      </c>
    </row>
    <row r="975" spans="4:10" x14ac:dyDescent="0.3">
      <c r="F975" s="184" t="str">
        <f>IF('Contatos - P.200'!I977="Sim",1," ")</f>
        <v xml:space="preserve"> </v>
      </c>
      <c r="G975" s="184" t="str">
        <f>IF(OR('Contatos - P.200'!K977="Ótimo",'Contatos - P.200'!K977="Regular"),1," ")</f>
        <v xml:space="preserve"> </v>
      </c>
      <c r="H975" s="184" t="str">
        <f>IF('Contatos - P.200'!M977="Sim",1," ")</f>
        <v xml:space="preserve"> </v>
      </c>
      <c r="I975" s="47">
        <f t="shared" si="30"/>
        <v>0</v>
      </c>
      <c r="J975" s="47">
        <f t="shared" si="31"/>
        <v>0</v>
      </c>
    </row>
    <row r="976" spans="4:10" x14ac:dyDescent="0.3">
      <c r="F976" s="184" t="str">
        <f>IF('Contatos - P.200'!I978="Sim",1," ")</f>
        <v xml:space="preserve"> </v>
      </c>
      <c r="G976" s="184" t="str">
        <f>IF(OR('Contatos - P.200'!K978="Ótimo",'Contatos - P.200'!K978="Regular"),1," ")</f>
        <v xml:space="preserve"> </v>
      </c>
      <c r="H976" s="184" t="str">
        <f>IF('Contatos - P.200'!M978="Sim",1," ")</f>
        <v xml:space="preserve"> </v>
      </c>
      <c r="I976" s="47">
        <f t="shared" si="30"/>
        <v>0</v>
      </c>
      <c r="J976" s="47">
        <f t="shared" si="31"/>
        <v>0</v>
      </c>
    </row>
    <row r="977" spans="6:10" x14ac:dyDescent="0.3">
      <c r="F977" s="184" t="str">
        <f>IF('Contatos - P.200'!I979="Sim",1," ")</f>
        <v xml:space="preserve"> </v>
      </c>
      <c r="G977" s="184" t="str">
        <f>IF(OR('Contatos - P.200'!K979="Ótimo",'Contatos - P.200'!K979="Regular"),1," ")</f>
        <v xml:space="preserve"> </v>
      </c>
      <c r="H977" s="184" t="str">
        <f>IF('Contatos - P.200'!M979="Sim",1," ")</f>
        <v xml:space="preserve"> </v>
      </c>
      <c r="I977" s="47">
        <f t="shared" si="30"/>
        <v>0</v>
      </c>
      <c r="J977" s="47">
        <f t="shared" si="31"/>
        <v>0</v>
      </c>
    </row>
    <row r="979" spans="6:10" x14ac:dyDescent="0.3">
      <c r="I979" s="186">
        <f>COUNTIF($J$5:$J$977,2)</f>
        <v>71</v>
      </c>
      <c r="J979" s="243" t="s">
        <v>174</v>
      </c>
    </row>
    <row r="980" spans="6:10" x14ac:dyDescent="0.3">
      <c r="I980" s="186">
        <f>COUNTIF($I$5:$I$977,3)</f>
        <v>34</v>
      </c>
      <c r="J980" s="243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CD445-7A53-48A8-9287-3B31EC1F95C9}">
  <sheetPr>
    <tabColor theme="3"/>
  </sheetPr>
  <dimension ref="A1:D27"/>
  <sheetViews>
    <sheetView showGridLines="0" zoomScale="115" zoomScaleNormal="115" workbookViewId="0"/>
  </sheetViews>
  <sheetFormatPr defaultColWidth="0" defaultRowHeight="14.5" zeroHeight="1" x14ac:dyDescent="0.35"/>
  <cols>
    <col min="1" max="1" width="2.58203125" style="181" customWidth="1"/>
    <col min="2" max="2" width="40.6640625" style="181" customWidth="1"/>
    <col min="3" max="3" width="15.6640625" style="188" customWidth="1"/>
    <col min="4" max="4" width="3.75" style="181" customWidth="1"/>
    <col min="5" max="16384" width="8.6640625" style="181" hidden="1"/>
  </cols>
  <sheetData>
    <row r="1" spans="2:4" ht="6.5" customHeight="1" x14ac:dyDescent="0.35"/>
    <row r="2" spans="2:4" ht="45" customHeight="1" x14ac:dyDescent="0.35">
      <c r="B2" s="183"/>
      <c r="C2" s="187"/>
    </row>
    <row r="3" spans="2:4" ht="6.5" customHeight="1" x14ac:dyDescent="0.35"/>
    <row r="4" spans="2:4" ht="23" customHeight="1" x14ac:dyDescent="0.35">
      <c r="B4" s="224" t="s">
        <v>177</v>
      </c>
      <c r="C4" s="226">
        <f>base!I979</f>
        <v>71</v>
      </c>
    </row>
    <row r="5" spans="2:4" ht="23" customHeight="1" x14ac:dyDescent="0.35">
      <c r="B5" s="225" t="s">
        <v>178</v>
      </c>
      <c r="C5" s="234">
        <f>base!I980</f>
        <v>34</v>
      </c>
    </row>
    <row r="6" spans="2:4" ht="23" customHeight="1" x14ac:dyDescent="0.35">
      <c r="B6" s="225" t="s">
        <v>153</v>
      </c>
      <c r="C6" s="227">
        <v>0.3</v>
      </c>
      <c r="D6" s="231">
        <v>3</v>
      </c>
    </row>
    <row r="7" spans="2:4" ht="23" customHeight="1" x14ac:dyDescent="0.35">
      <c r="B7" s="225" t="s">
        <v>172</v>
      </c>
      <c r="C7" s="228">
        <v>3000</v>
      </c>
      <c r="D7" s="231">
        <v>3</v>
      </c>
    </row>
    <row r="8" spans="2:4" ht="23" customHeight="1" x14ac:dyDescent="0.35">
      <c r="B8" s="225" t="s">
        <v>173</v>
      </c>
      <c r="C8" s="228">
        <v>6000</v>
      </c>
      <c r="D8" s="231"/>
    </row>
    <row r="9" spans="2:4" ht="12" customHeight="1" x14ac:dyDescent="0.35">
      <c r="B9" s="232"/>
      <c r="C9" s="189"/>
    </row>
    <row r="10" spans="2:4" ht="23" customHeight="1" thickBot="1" x14ac:dyDescent="0.65">
      <c r="B10" s="236" t="s">
        <v>171</v>
      </c>
      <c r="C10" s="237">
        <f>SUMPRODUCT(C4:C5,C7:C8)*C6</f>
        <v>125100</v>
      </c>
      <c r="D10" s="182"/>
    </row>
    <row r="11" spans="2:4" ht="10.5" customHeight="1" thickTop="1" x14ac:dyDescent="0.6">
      <c r="D11" s="182"/>
    </row>
    <row r="12" spans="2:4" s="229" customFormat="1" ht="15" customHeight="1" x14ac:dyDescent="0.6">
      <c r="B12" s="239" t="s">
        <v>179</v>
      </c>
      <c r="C12" s="174"/>
      <c r="D12" s="230"/>
    </row>
    <row r="13" spans="2:4" ht="15" customHeight="1" x14ac:dyDescent="0.35">
      <c r="B13" s="240" t="s">
        <v>182</v>
      </c>
    </row>
    <row r="14" spans="2:4" ht="7.5" customHeight="1" x14ac:dyDescent="0.35"/>
    <row r="15" spans="2:4" ht="14" hidden="1" customHeight="1" x14ac:dyDescent="0.35"/>
    <row r="16" spans="2:4" ht="15" hidden="1" customHeight="1" x14ac:dyDescent="0.35"/>
    <row r="17" ht="15" hidden="1" customHeight="1" x14ac:dyDescent="0.35"/>
    <row r="18" ht="15" hidden="1" customHeight="1" x14ac:dyDescent="0.35"/>
    <row r="19" ht="15" hidden="1" customHeight="1" x14ac:dyDescent="0.35"/>
    <row r="20" ht="15" hidden="1" customHeight="1" x14ac:dyDescent="0.35"/>
    <row r="21" ht="15" hidden="1" customHeight="1" x14ac:dyDescent="0.35"/>
    <row r="22" ht="15" hidden="1" customHeight="1" x14ac:dyDescent="0.35"/>
    <row r="23" ht="15" hidden="1" customHeight="1" x14ac:dyDescent="0.35"/>
    <row r="24" ht="15" hidden="1" customHeight="1" x14ac:dyDescent="0.35"/>
    <row r="25" ht="15" hidden="1" customHeight="1" x14ac:dyDescent="0.35"/>
    <row r="26" x14ac:dyDescent="0.35"/>
    <row r="27" x14ac:dyDescent="0.35"/>
  </sheetData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2"/>
  <sheetViews>
    <sheetView showGridLines="0" topLeftCell="A8" zoomScale="73" zoomScaleNormal="73" workbookViewId="0">
      <selection activeCell="G7" sqref="G7"/>
    </sheetView>
  </sheetViews>
  <sheetFormatPr defaultColWidth="12.58203125" defaultRowHeight="15" customHeight="1" x14ac:dyDescent="0.3"/>
  <cols>
    <col min="1" max="1" width="3.9140625" customWidth="1"/>
    <col min="2" max="2" width="34.08203125" customWidth="1"/>
    <col min="3" max="3" width="16" customWidth="1"/>
    <col min="4" max="4" width="18.5" customWidth="1"/>
    <col min="5" max="6" width="22.5" customWidth="1"/>
    <col min="7" max="7" width="35.58203125" customWidth="1"/>
    <col min="8" max="8" width="18.08203125" customWidth="1"/>
    <col min="9" max="9" width="22.5" customWidth="1"/>
    <col min="10" max="26" width="7.6640625" customWidth="1"/>
  </cols>
  <sheetData>
    <row r="1" spans="1:26" ht="19.5" customHeight="1" x14ac:dyDescent="0.3">
      <c r="A1" s="7"/>
      <c r="B1" s="257"/>
      <c r="C1" s="258"/>
      <c r="D1" s="258"/>
      <c r="E1" s="258"/>
      <c r="F1" s="258"/>
      <c r="G1" s="258"/>
      <c r="H1" s="258"/>
      <c r="I1" s="258"/>
      <c r="J1" s="258"/>
      <c r="K1" s="259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9.5" customHeight="1" x14ac:dyDescent="0.3">
      <c r="A2" s="7"/>
      <c r="B2" s="260"/>
      <c r="C2" s="261"/>
      <c r="D2" s="261"/>
      <c r="E2" s="261"/>
      <c r="F2" s="261"/>
      <c r="G2" s="261"/>
      <c r="H2" s="261"/>
      <c r="I2" s="261"/>
      <c r="J2" s="261"/>
      <c r="K2" s="262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s="52" customFormat="1" ht="27" customHeight="1" x14ac:dyDescent="0.3">
      <c r="A3" s="51"/>
      <c r="B3" s="263"/>
      <c r="C3" s="264"/>
      <c r="D3" s="264"/>
      <c r="E3" s="264"/>
      <c r="F3" s="264"/>
      <c r="G3" s="264"/>
      <c r="H3" s="264"/>
      <c r="I3" s="264"/>
      <c r="J3" s="264"/>
      <c r="K3" s="265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s="52" customFormat="1" ht="10.5" customHeight="1" thickBot="1" x14ac:dyDescent="0.35">
      <c r="A4" s="51"/>
      <c r="B4" s="247"/>
      <c r="C4" s="248"/>
      <c r="D4" s="248"/>
      <c r="E4" s="248"/>
      <c r="F4" s="248"/>
      <c r="G4" s="248"/>
      <c r="H4" s="248"/>
      <c r="I4" s="248"/>
      <c r="J4" s="248"/>
      <c r="K4" s="248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spans="1:26" s="52" customFormat="1" ht="19.5" customHeight="1" thickBot="1" x14ac:dyDescent="0.35">
      <c r="A5" s="51"/>
      <c r="B5" s="134" t="s">
        <v>20</v>
      </c>
      <c r="C5" s="249">
        <f>'Contatos - P.200'!E5</f>
        <v>0</v>
      </c>
      <c r="D5" s="250"/>
      <c r="E5" s="251"/>
      <c r="F5" s="50"/>
      <c r="G5" s="50"/>
      <c r="H5" s="50"/>
      <c r="I5" s="50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26" ht="19.5" customHeight="1" thickBot="1" x14ac:dyDescent="0.35">
      <c r="A6" s="7"/>
      <c r="B6" s="9"/>
      <c r="C6" s="8"/>
      <c r="D6" s="8"/>
      <c r="E6" s="8"/>
      <c r="F6" s="8"/>
      <c r="G6" s="8"/>
      <c r="H6" s="8"/>
      <c r="I6" s="8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3">
      <c r="A7" s="7"/>
      <c r="B7" s="135" t="s">
        <v>21</v>
      </c>
      <c r="C7" s="136">
        <f>COUNTA('Contatos - P.200'!D7:D978)</f>
        <v>200</v>
      </c>
      <c r="D7" s="8"/>
      <c r="E7" s="8"/>
      <c r="F7" s="8"/>
      <c r="G7" s="8"/>
      <c r="H7" s="8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3">
      <c r="A8" s="7"/>
      <c r="B8" s="10" t="s">
        <v>22</v>
      </c>
      <c r="C8" s="11">
        <f>AVERAGE('Contatos - P.200'!E7:E978)</f>
        <v>45.75</v>
      </c>
      <c r="D8" s="8"/>
      <c r="E8" s="8"/>
      <c r="F8" s="8"/>
      <c r="G8" s="8"/>
      <c r="H8" s="8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0.25" customHeight="1" x14ac:dyDescent="0.3">
      <c r="A9" s="7"/>
      <c r="B9" s="8"/>
      <c r="C9" s="12"/>
      <c r="D9" s="8"/>
      <c r="E9" s="8"/>
      <c r="F9" s="8"/>
      <c r="G9" s="8"/>
      <c r="H9" s="8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0.25" customHeight="1" x14ac:dyDescent="0.3">
      <c r="A10" s="7"/>
      <c r="B10" s="8"/>
      <c r="C10" s="12"/>
      <c r="D10" s="8"/>
      <c r="E10" s="8"/>
      <c r="F10" s="8"/>
      <c r="G10" s="8"/>
      <c r="H10" s="8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0.25" customHeight="1" x14ac:dyDescent="0.3">
      <c r="A11" s="7"/>
      <c r="B11" s="8"/>
      <c r="C11" s="12"/>
      <c r="D11" s="8"/>
      <c r="E11" s="8"/>
      <c r="F11" s="8"/>
      <c r="G11" s="8"/>
      <c r="H11" s="8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thickBot="1" x14ac:dyDescent="0.35">
      <c r="A12" s="7"/>
      <c r="B12" s="137" t="s">
        <v>9</v>
      </c>
      <c r="C12" s="138" t="s">
        <v>23</v>
      </c>
      <c r="D12" s="139" t="s">
        <v>24</v>
      </c>
      <c r="E12" s="8"/>
      <c r="F12" s="8"/>
      <c r="G12" s="8"/>
      <c r="H12" s="8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3">
      <c r="A13" s="7"/>
      <c r="B13" s="74" t="s">
        <v>16</v>
      </c>
      <c r="C13" s="75">
        <f>COUNTIF('Contatos - P.200'!$H$7:$H$978,Estatísticas!B13)</f>
        <v>86</v>
      </c>
      <c r="D13" s="76">
        <f>C13/C21</f>
        <v>0.43</v>
      </c>
      <c r="E13" s="8"/>
      <c r="F13" s="8"/>
      <c r="G13" s="8"/>
      <c r="H13" s="8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9.5" customHeight="1" x14ac:dyDescent="0.3">
      <c r="A14" s="7"/>
      <c r="B14" s="77" t="s">
        <v>32</v>
      </c>
      <c r="C14" s="72">
        <f>COUNTIF('Contatos - P.200'!$H$7:$H$978,Estatísticas!B14)</f>
        <v>0</v>
      </c>
      <c r="D14" s="78">
        <f>C14/C21</f>
        <v>0</v>
      </c>
      <c r="E14" s="8"/>
      <c r="F14" s="8"/>
      <c r="G14" s="8"/>
      <c r="H14" s="8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9.5" customHeight="1" x14ac:dyDescent="0.3">
      <c r="A15" s="7"/>
      <c r="B15" s="77" t="s">
        <v>33</v>
      </c>
      <c r="C15" s="72">
        <f>COUNTIF('Contatos - P.200'!$H$7:$H$978,Estatísticas!B15)</f>
        <v>43</v>
      </c>
      <c r="D15" s="78">
        <f>C15/C21</f>
        <v>0.215</v>
      </c>
      <c r="E15" s="8"/>
      <c r="F15" s="8"/>
      <c r="G15" s="8"/>
      <c r="H15" s="8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9.5" customHeight="1" x14ac:dyDescent="0.3">
      <c r="A16" s="7"/>
      <c r="B16" s="77" t="s">
        <v>34</v>
      </c>
      <c r="C16" s="72">
        <f>COUNTIF('Contatos - P.200'!$H$7:$H$978,Estatísticas!B16)</f>
        <v>20</v>
      </c>
      <c r="D16" s="78">
        <f>C16/C21</f>
        <v>0.1</v>
      </c>
      <c r="E16" s="8"/>
      <c r="F16" s="8"/>
      <c r="G16" s="8"/>
      <c r="H16" s="8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9.5" customHeight="1" x14ac:dyDescent="0.3">
      <c r="A17" s="7"/>
      <c r="B17" s="77" t="s">
        <v>35</v>
      </c>
      <c r="C17" s="72">
        <f>COUNTIF('Contatos - P.200'!$H$7:$H$978,Estatísticas!B17)</f>
        <v>23</v>
      </c>
      <c r="D17" s="78">
        <f>C17/C21</f>
        <v>0.115</v>
      </c>
      <c r="E17" s="8"/>
      <c r="F17" s="8"/>
      <c r="G17" s="8"/>
      <c r="H17" s="8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9.5" customHeight="1" x14ac:dyDescent="0.3">
      <c r="A18" s="7"/>
      <c r="B18" s="77" t="s">
        <v>36</v>
      </c>
      <c r="C18" s="72">
        <f>COUNTIF('Contatos - P.200'!$H$7:$H$978,Estatísticas!B18)</f>
        <v>27</v>
      </c>
      <c r="D18" s="78">
        <f>C18/C21</f>
        <v>0.13500000000000001</v>
      </c>
      <c r="E18" s="8"/>
      <c r="F18" s="8"/>
      <c r="G18" s="8"/>
      <c r="H18" s="8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9.5" customHeight="1" x14ac:dyDescent="0.3">
      <c r="A19" s="7"/>
      <c r="B19" s="77" t="s">
        <v>37</v>
      </c>
      <c r="C19" s="72">
        <f>COUNTIF('Contatos - P.200'!$H$7:$H$978,Estatísticas!B19)</f>
        <v>1</v>
      </c>
      <c r="D19" s="78">
        <f>C19/C21</f>
        <v>5.0000000000000001E-3</v>
      </c>
      <c r="E19" s="8"/>
      <c r="F19" s="8"/>
      <c r="G19" s="8"/>
      <c r="H19" s="8"/>
      <c r="I19" s="8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thickBot="1" x14ac:dyDescent="0.35">
      <c r="A20" s="7"/>
      <c r="B20" s="79" t="s">
        <v>38</v>
      </c>
      <c r="C20" s="80">
        <f>COUNTIF('Contatos - P.200'!$H$7:$H$978,Estatísticas!B20)</f>
        <v>0</v>
      </c>
      <c r="D20" s="81">
        <f>C20/C21</f>
        <v>0</v>
      </c>
      <c r="E20" s="8"/>
      <c r="F20" s="8"/>
      <c r="G20" s="8"/>
      <c r="H20" s="8"/>
      <c r="I20" s="8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thickBot="1" x14ac:dyDescent="0.35">
      <c r="A21" s="51"/>
      <c r="B21" s="86" t="s">
        <v>25</v>
      </c>
      <c r="C21" s="87">
        <f>SUM(C13:C20)</f>
        <v>200</v>
      </c>
      <c r="D21" s="88">
        <f>SUM(D13:D20)</f>
        <v>1</v>
      </c>
      <c r="E21" s="8"/>
      <c r="F21" s="8"/>
      <c r="G21" s="8"/>
      <c r="H21" s="8"/>
      <c r="I21" s="8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3">
      <c r="A22" s="51"/>
      <c r="B22" s="82"/>
      <c r="C22" s="50"/>
      <c r="D22" s="83"/>
      <c r="E22" s="8"/>
      <c r="F22" s="8"/>
      <c r="G22" s="8"/>
      <c r="H22" s="8"/>
      <c r="I22" s="8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3">
      <c r="A23" s="51"/>
      <c r="B23" s="82"/>
      <c r="C23" s="50"/>
      <c r="D23" s="83"/>
      <c r="E23" s="8"/>
      <c r="F23" s="8"/>
      <c r="G23" s="8"/>
      <c r="H23" s="8"/>
      <c r="I23" s="8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9.5" customHeight="1" x14ac:dyDescent="0.3">
      <c r="A24" s="51"/>
      <c r="B24" s="82"/>
      <c r="C24" s="50"/>
      <c r="D24" s="83"/>
      <c r="E24" s="8"/>
      <c r="F24" s="8"/>
      <c r="G24" s="8"/>
      <c r="H24" s="8"/>
      <c r="I24" s="8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9.5" customHeight="1" x14ac:dyDescent="0.3">
      <c r="A25" s="51"/>
      <c r="B25" s="82"/>
      <c r="C25" s="50"/>
      <c r="D25" s="83"/>
      <c r="E25" s="8"/>
      <c r="F25" s="8"/>
      <c r="G25" s="8"/>
      <c r="H25" s="8"/>
      <c r="I25" s="8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9.5" customHeight="1" x14ac:dyDescent="0.3">
      <c r="A26" s="51"/>
      <c r="B26" s="82"/>
      <c r="C26" s="50"/>
      <c r="D26" s="83"/>
      <c r="E26" s="8"/>
      <c r="F26" s="8"/>
      <c r="G26" s="8"/>
      <c r="H26" s="8"/>
      <c r="I26" s="8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9.5" customHeight="1" x14ac:dyDescent="0.3">
      <c r="A27" s="51"/>
      <c r="B27" s="82"/>
      <c r="C27" s="50"/>
      <c r="D27" s="83"/>
      <c r="E27" s="8"/>
      <c r="F27" s="8"/>
      <c r="G27" s="8"/>
      <c r="H27" s="8"/>
      <c r="I27" s="8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9.5" customHeight="1" x14ac:dyDescent="0.3">
      <c r="A28" s="51"/>
      <c r="B28" s="84"/>
      <c r="C28" s="84"/>
      <c r="D28" s="85"/>
      <c r="E28" s="8"/>
      <c r="F28" s="8"/>
      <c r="G28" s="8"/>
      <c r="H28" s="8"/>
      <c r="I28" s="8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9.5" customHeight="1" x14ac:dyDescent="0.3">
      <c r="A29" s="7"/>
      <c r="B29" s="8"/>
      <c r="C29" s="8"/>
      <c r="D29" s="8"/>
      <c r="E29" s="8"/>
      <c r="F29" s="8"/>
      <c r="G29" s="8"/>
      <c r="H29" s="8"/>
      <c r="I29" s="8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9.5" customHeight="1" x14ac:dyDescent="0.3">
      <c r="A30" s="7"/>
      <c r="B30" s="8"/>
      <c r="C30" s="8"/>
      <c r="D30" s="8"/>
      <c r="E30" s="8"/>
      <c r="F30" s="8"/>
      <c r="G30" s="8"/>
      <c r="H30" s="8"/>
      <c r="I30" s="8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9.5" customHeight="1" x14ac:dyDescent="0.3">
      <c r="A31" s="7"/>
      <c r="B31" s="8"/>
      <c r="C31" s="8"/>
      <c r="D31" s="8"/>
      <c r="E31" s="8"/>
      <c r="F31" s="8"/>
      <c r="G31" s="8"/>
      <c r="H31" s="8"/>
      <c r="I31" s="8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9.5" customHeight="1" x14ac:dyDescent="0.3">
      <c r="A32" s="7"/>
      <c r="B32" s="8"/>
      <c r="C32" s="8"/>
      <c r="D32" s="8"/>
      <c r="E32" s="8"/>
      <c r="F32" s="8"/>
      <c r="G32" s="8"/>
      <c r="H32" s="8"/>
      <c r="I32" s="8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9.5" customHeight="1" x14ac:dyDescent="0.3">
      <c r="A33" s="7"/>
      <c r="B33" s="8"/>
      <c r="C33" s="8"/>
      <c r="D33" s="8"/>
      <c r="E33" s="8"/>
      <c r="F33" s="8"/>
      <c r="G33" s="8"/>
      <c r="H33" s="8"/>
      <c r="I33" s="8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9.5" customHeight="1" x14ac:dyDescent="0.3">
      <c r="A34" s="7"/>
      <c r="B34" s="8"/>
      <c r="C34" s="8"/>
      <c r="D34" s="8"/>
      <c r="E34" s="8"/>
      <c r="F34" s="8"/>
      <c r="G34" s="8"/>
      <c r="H34" s="8"/>
      <c r="I34" s="8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9.5" customHeight="1" x14ac:dyDescent="0.3">
      <c r="A35" s="7"/>
      <c r="B35" s="7"/>
      <c r="C35" s="7"/>
      <c r="D35" s="7"/>
      <c r="E35" s="8"/>
      <c r="F35" s="8"/>
      <c r="G35" s="8"/>
      <c r="H35" s="8"/>
      <c r="I35" s="8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9.5" customHeight="1" x14ac:dyDescent="0.3">
      <c r="A36" s="7"/>
      <c r="B36" s="7"/>
      <c r="C36" s="7"/>
      <c r="D36" s="7"/>
      <c r="E36" s="8"/>
      <c r="F36" s="8"/>
      <c r="G36" s="8"/>
      <c r="H36" s="8"/>
      <c r="I36" s="8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9.5" customHeight="1" x14ac:dyDescent="0.3">
      <c r="A37" s="7"/>
      <c r="B37" s="135" t="s">
        <v>4</v>
      </c>
      <c r="C37" s="135" t="s">
        <v>23</v>
      </c>
      <c r="D37" s="140" t="s">
        <v>24</v>
      </c>
      <c r="E37" s="8"/>
      <c r="F37" s="8"/>
      <c r="G37" s="8"/>
      <c r="H37" s="8"/>
      <c r="I37" s="8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9.5" customHeight="1" x14ac:dyDescent="0.3">
      <c r="A38" s="7"/>
      <c r="B38" s="19" t="s">
        <v>14</v>
      </c>
      <c r="C38" s="20" t="e">
        <f>COUNTIF('Contatos - P.200'!#REF!,Estatísticas!B38)</f>
        <v>#REF!</v>
      </c>
      <c r="D38" s="21" t="e">
        <f>C38/C40</f>
        <v>#REF!</v>
      </c>
      <c r="E38" s="8"/>
      <c r="F38" s="8"/>
      <c r="G38" s="8"/>
      <c r="H38" s="8"/>
      <c r="I38" s="8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9.5" customHeight="1" x14ac:dyDescent="0.3">
      <c r="A39" s="7"/>
      <c r="B39" s="22" t="s">
        <v>10</v>
      </c>
      <c r="C39" s="20" t="e">
        <f>COUNTIF('Contatos - P.200'!#REF!,Estatísticas!B39)</f>
        <v>#REF!</v>
      </c>
      <c r="D39" s="16" t="e">
        <f>C39/C40</f>
        <v>#REF!</v>
      </c>
      <c r="E39" s="8"/>
      <c r="F39" s="8"/>
      <c r="G39" s="8"/>
      <c r="H39" s="8"/>
      <c r="I39" s="8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9.5" customHeight="1" x14ac:dyDescent="0.3">
      <c r="A40" s="7"/>
      <c r="B40" s="23" t="s">
        <v>25</v>
      </c>
      <c r="C40" s="24" t="e">
        <f>SUM(C38:C39)</f>
        <v>#REF!</v>
      </c>
      <c r="D40" s="25" t="e">
        <f>SUM(D38:D39)</f>
        <v>#REF!</v>
      </c>
      <c r="E40" s="8"/>
      <c r="F40" s="8"/>
      <c r="G40" s="8"/>
      <c r="H40" s="8"/>
      <c r="I40" s="8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9.5" customHeight="1" x14ac:dyDescent="0.3">
      <c r="A41" s="7"/>
      <c r="B41" s="8"/>
      <c r="C41" s="8"/>
      <c r="D41" s="8"/>
      <c r="E41" s="8"/>
      <c r="F41" s="8"/>
      <c r="G41" s="8"/>
      <c r="H41" s="8"/>
      <c r="I41" s="8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9.5" customHeight="1" x14ac:dyDescent="0.3">
      <c r="A42" s="7"/>
      <c r="B42" s="8"/>
      <c r="C42" s="8"/>
      <c r="D42" s="8"/>
      <c r="E42" s="8"/>
      <c r="F42" s="8"/>
      <c r="G42" s="8"/>
      <c r="H42" s="8"/>
      <c r="I42" s="8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9.5" customHeight="1" x14ac:dyDescent="0.3">
      <c r="A43" s="7"/>
      <c r="B43" s="8"/>
      <c r="C43" s="8"/>
      <c r="D43" s="8"/>
      <c r="E43" s="8"/>
      <c r="F43" s="8"/>
      <c r="G43" s="8"/>
      <c r="H43" s="8"/>
      <c r="I43" s="8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9.5" customHeight="1" x14ac:dyDescent="0.3">
      <c r="A44" s="7"/>
      <c r="B44" s="8"/>
      <c r="C44" s="8"/>
      <c r="D44" s="8"/>
      <c r="E44" s="8"/>
      <c r="F44" s="8"/>
      <c r="G44" s="8"/>
      <c r="H44" s="8"/>
      <c r="I44" s="8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9.5" customHeight="1" x14ac:dyDescent="0.3">
      <c r="A45" s="7"/>
      <c r="B45" s="8"/>
      <c r="C45" s="8"/>
      <c r="D45" s="8"/>
      <c r="E45" s="8"/>
      <c r="F45" s="8"/>
      <c r="G45" s="8"/>
      <c r="H45" s="8"/>
      <c r="I45" s="8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9.5" customHeight="1" x14ac:dyDescent="0.3">
      <c r="A46" s="7"/>
      <c r="B46" s="8"/>
      <c r="C46" s="8"/>
      <c r="D46" s="8"/>
      <c r="E46" s="8"/>
      <c r="F46" s="8"/>
      <c r="G46" s="8"/>
      <c r="H46" s="8"/>
      <c r="I46" s="8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4.75" customHeight="1" x14ac:dyDescent="0.3">
      <c r="A47" s="7"/>
      <c r="B47" s="7"/>
      <c r="C47" s="7"/>
      <c r="D47" s="7"/>
      <c r="E47" s="8"/>
      <c r="F47" s="8"/>
      <c r="G47" s="7"/>
      <c r="H47" s="7"/>
      <c r="I47" s="8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4.75" customHeight="1" x14ac:dyDescent="0.3">
      <c r="A48" s="7"/>
      <c r="B48" s="7"/>
      <c r="C48" s="7"/>
      <c r="D48" s="7"/>
      <c r="E48" s="8"/>
      <c r="F48" s="8"/>
      <c r="G48" s="7"/>
      <c r="H48" s="7"/>
      <c r="I48" s="8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4.75" customHeight="1" x14ac:dyDescent="0.3">
      <c r="A49" s="7"/>
      <c r="B49" s="7"/>
      <c r="C49" s="7"/>
      <c r="D49" s="7"/>
      <c r="E49" s="8"/>
      <c r="F49" s="8"/>
      <c r="G49" s="7"/>
      <c r="H49" s="7"/>
      <c r="I49" s="8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4.75" customHeight="1" x14ac:dyDescent="0.3">
      <c r="A50" s="7"/>
      <c r="B50" s="8"/>
      <c r="C50" s="8"/>
      <c r="D50" s="8"/>
      <c r="E50" s="8"/>
      <c r="F50" s="8"/>
      <c r="G50" s="7"/>
      <c r="H50" s="7"/>
      <c r="I50" s="8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4.75" customHeight="1" x14ac:dyDescent="0.3">
      <c r="A51" s="7"/>
      <c r="B51" s="140" t="s">
        <v>5</v>
      </c>
      <c r="C51" s="135" t="s">
        <v>23</v>
      </c>
      <c r="D51" s="140" t="s">
        <v>24</v>
      </c>
      <c r="E51" s="8"/>
      <c r="F51" s="8"/>
      <c r="G51" s="7"/>
      <c r="H51" s="7"/>
      <c r="I51" s="8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4.75" customHeight="1" x14ac:dyDescent="0.3">
      <c r="A52" s="7"/>
      <c r="B52" s="26" t="s">
        <v>15</v>
      </c>
      <c r="C52" s="27" t="e">
        <f>COUNTIF('Contatos - P.200'!#REF!,Estatísticas!B52)</f>
        <v>#REF!</v>
      </c>
      <c r="D52" s="21" t="e">
        <f>C52/C56</f>
        <v>#REF!</v>
      </c>
      <c r="E52" s="8"/>
      <c r="F52" s="8"/>
      <c r="G52" s="7"/>
      <c r="H52" s="7"/>
      <c r="I52" s="8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4.75" customHeight="1" x14ac:dyDescent="0.3">
      <c r="A53" s="7"/>
      <c r="B53" s="28" t="s">
        <v>11</v>
      </c>
      <c r="C53" s="27" t="e">
        <f>COUNTIF('Contatos - P.200'!#REF!,Estatísticas!B53)</f>
        <v>#REF!</v>
      </c>
      <c r="D53" s="21" t="e">
        <f>C53/C56</f>
        <v>#REF!</v>
      </c>
      <c r="E53" s="8"/>
      <c r="F53" s="8"/>
      <c r="G53" s="7"/>
      <c r="H53" s="7"/>
      <c r="I53" s="8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4.75" customHeight="1" x14ac:dyDescent="0.3">
      <c r="A54" s="7"/>
      <c r="B54" s="29" t="s">
        <v>17</v>
      </c>
      <c r="C54" s="27" t="e">
        <f>COUNTIF('Contatos - P.200'!#REF!,Estatísticas!B54)</f>
        <v>#REF!</v>
      </c>
      <c r="D54" s="21" t="e">
        <f>C54/C56</f>
        <v>#REF!</v>
      </c>
      <c r="E54" s="8"/>
      <c r="F54" s="8"/>
      <c r="G54" s="8"/>
      <c r="H54" s="8"/>
      <c r="I54" s="8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4.75" customHeight="1" x14ac:dyDescent="0.3">
      <c r="A55" s="7"/>
      <c r="B55" s="29" t="s">
        <v>18</v>
      </c>
      <c r="C55" s="27" t="e">
        <f>COUNTIF('Contatos - P.200'!#REF!,Estatísticas!B55)</f>
        <v>#REF!</v>
      </c>
      <c r="D55" s="21" t="e">
        <f>C55/C56</f>
        <v>#REF!</v>
      </c>
      <c r="E55" s="8"/>
      <c r="F55" s="8"/>
      <c r="G55" s="8"/>
      <c r="H55" s="8"/>
      <c r="I55" s="8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4.75" customHeight="1" x14ac:dyDescent="0.3">
      <c r="A56" s="7"/>
      <c r="B56" s="17" t="s">
        <v>25</v>
      </c>
      <c r="C56" s="30" t="e">
        <f>SUM(C52:C55)</f>
        <v>#REF!</v>
      </c>
      <c r="D56" s="25" t="e">
        <f>SUM(D52:D55)</f>
        <v>#REF!</v>
      </c>
      <c r="E56" s="8"/>
      <c r="F56" s="8"/>
      <c r="G56" s="8"/>
      <c r="H56" s="8"/>
      <c r="I56" s="8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4.75" customHeight="1" x14ac:dyDescent="0.3">
      <c r="A57" s="7"/>
      <c r="B57" s="31"/>
      <c r="C57" s="31"/>
      <c r="D57" s="31"/>
      <c r="E57" s="8"/>
      <c r="F57" s="8"/>
      <c r="G57" s="8"/>
      <c r="H57" s="8"/>
      <c r="I57" s="8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4.75" customHeight="1" x14ac:dyDescent="0.3">
      <c r="A58" s="7"/>
      <c r="B58" s="31"/>
      <c r="C58" s="31"/>
      <c r="D58" s="31"/>
      <c r="E58" s="8"/>
      <c r="F58" s="8"/>
      <c r="G58" s="8"/>
      <c r="H58" s="8"/>
      <c r="I58" s="8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4.75" customHeight="1" x14ac:dyDescent="0.3">
      <c r="A59" s="7"/>
      <c r="B59" s="8"/>
      <c r="C59" s="8"/>
      <c r="D59" s="8"/>
      <c r="E59" s="8"/>
      <c r="F59" s="8"/>
      <c r="G59" s="8"/>
      <c r="H59" s="8"/>
      <c r="I59" s="8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4.75" customHeight="1" x14ac:dyDescent="0.3">
      <c r="A60" s="7"/>
      <c r="B60" s="8"/>
      <c r="C60" s="8"/>
      <c r="D60" s="8"/>
      <c r="E60" s="8"/>
      <c r="F60" s="8"/>
      <c r="G60" s="8"/>
      <c r="H60" s="8"/>
      <c r="I60" s="8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4.75" customHeight="1" x14ac:dyDescent="0.3">
      <c r="A61" s="7"/>
      <c r="B61" s="31"/>
      <c r="C61" s="31"/>
      <c r="D61" s="31"/>
      <c r="E61" s="8"/>
      <c r="F61" s="8"/>
      <c r="G61" s="8"/>
      <c r="H61" s="8"/>
      <c r="I61" s="8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4.75" customHeight="1" x14ac:dyDescent="0.3">
      <c r="A62" s="7"/>
      <c r="B62" s="266" t="s">
        <v>15</v>
      </c>
      <c r="C62" s="256"/>
      <c r="D62" s="31"/>
      <c r="E62" s="266" t="s">
        <v>11</v>
      </c>
      <c r="F62" s="256"/>
      <c r="G62" s="8"/>
      <c r="H62" s="8"/>
      <c r="I62" s="8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4.75" customHeight="1" x14ac:dyDescent="0.3">
      <c r="A63" s="7"/>
      <c r="B63" s="26" t="s">
        <v>26</v>
      </c>
      <c r="C63" s="32" t="e">
        <f>SUMIF('Contatos - P.200'!#REF!,Estatísticas!B62,'Contatos - P.200'!$E$7:$E$978)/Estatísticas!C52</f>
        <v>#REF!</v>
      </c>
      <c r="D63" s="33"/>
      <c r="E63" s="26" t="s">
        <v>26</v>
      </c>
      <c r="F63" s="32" t="e">
        <f>SUMIF('Contatos - P.200'!#REF!,Estatísticas!E62,'Contatos - P.200'!$E$7:$E$978)/Estatísticas!C53</f>
        <v>#REF!</v>
      </c>
      <c r="G63" s="8"/>
      <c r="H63" s="8"/>
      <c r="I63" s="8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4.75" customHeight="1" x14ac:dyDescent="0.3">
      <c r="A64" s="7"/>
      <c r="B64" s="28" t="s">
        <v>27</v>
      </c>
      <c r="C64" s="34" t="e">
        <f>COUNTIFS('Contatos - P.200'!#REF!,"Casado",'Contatos - P.200'!#REF!,"Sim")</f>
        <v>#REF!</v>
      </c>
      <c r="D64" s="33"/>
      <c r="E64" s="28" t="s">
        <v>27</v>
      </c>
      <c r="F64" s="34" t="e">
        <f>COUNTIFS('Contatos - P.200'!#REF!,"Solteiro",'Contatos - P.200'!#REF!,"Sim")</f>
        <v>#REF!</v>
      </c>
      <c r="G64" s="8"/>
      <c r="H64" s="8"/>
      <c r="I64" s="8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4.75" customHeight="1" x14ac:dyDescent="0.3">
      <c r="A65" s="7"/>
      <c r="B65" s="35" t="s">
        <v>28</v>
      </c>
      <c r="C65" s="36" t="e">
        <f>COUNTIFS('Contatos - P.200'!#REF!,"Casado",'Contatos - P.200'!#REF!,"=Não")</f>
        <v>#REF!</v>
      </c>
      <c r="D65" s="33"/>
      <c r="E65" s="35" t="s">
        <v>28</v>
      </c>
      <c r="F65" s="36" t="e">
        <f>COUNTIFS('Contatos - P.200'!#REF!,"Solteiro",'Contatos - P.200'!#REF!,"Não")</f>
        <v>#REF!</v>
      </c>
      <c r="G65" s="8"/>
      <c r="H65" s="8"/>
      <c r="I65" s="8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4.75" customHeight="1" x14ac:dyDescent="0.3">
      <c r="A66" s="7"/>
      <c r="B66" s="7"/>
      <c r="C66" s="37"/>
      <c r="D66" s="33"/>
      <c r="E66" s="8"/>
      <c r="F66" s="8"/>
      <c r="G66" s="7"/>
      <c r="H66" s="7"/>
      <c r="I66" s="8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4.75" customHeight="1" x14ac:dyDescent="0.3">
      <c r="A67" s="7"/>
      <c r="B67" s="266" t="s">
        <v>17</v>
      </c>
      <c r="C67" s="256"/>
      <c r="D67" s="33"/>
      <c r="E67" s="266" t="s">
        <v>18</v>
      </c>
      <c r="F67" s="256"/>
      <c r="G67" s="7"/>
      <c r="H67" s="7"/>
      <c r="I67" s="8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4.75" customHeight="1" x14ac:dyDescent="0.3">
      <c r="A68" s="7"/>
      <c r="B68" s="38" t="s">
        <v>26</v>
      </c>
      <c r="C68" s="39" t="e">
        <f>SUMIF('Contatos - P.200'!#REF!,Estatísticas!B67,'Contatos - P.200'!$E$7:$E$978)/Estatísticas!C54</f>
        <v>#REF!</v>
      </c>
      <c r="D68" s="33"/>
      <c r="E68" s="38" t="s">
        <v>26</v>
      </c>
      <c r="F68" s="39" t="e">
        <f>SUMIF('Contatos - P.200'!#REF!,Estatísticas!E67,'Contatos - P.200'!$E$7:$E$978)/Estatísticas!C55</f>
        <v>#REF!</v>
      </c>
      <c r="G68" s="7"/>
      <c r="H68" s="7"/>
      <c r="I68" s="8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4.75" customHeight="1" x14ac:dyDescent="0.3">
      <c r="A69" s="7"/>
      <c r="B69" s="28" t="s">
        <v>27</v>
      </c>
      <c r="C69" s="34" t="e">
        <f>COUNTIFS('Contatos - P.200'!#REF!,"Divorciado",'Contatos - P.200'!#REF!,"Sim")</f>
        <v>#REF!</v>
      </c>
      <c r="D69" s="33"/>
      <c r="E69" s="28" t="s">
        <v>27</v>
      </c>
      <c r="F69" s="34" t="e">
        <f>COUNTIFS('Contatos - P.200'!#REF!,"Outro",'Contatos - P.200'!#REF!,"Sim")</f>
        <v>#REF!</v>
      </c>
      <c r="G69" s="7"/>
      <c r="H69" s="7"/>
      <c r="I69" s="8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4.75" customHeight="1" x14ac:dyDescent="0.3">
      <c r="A70" s="7"/>
      <c r="B70" s="35" t="s">
        <v>28</v>
      </c>
      <c r="C70" s="36" t="e">
        <f>COUNTIFS('Contatos - P.200'!#REF!,"Divorciado",'Contatos - P.200'!#REF!,"Não")</f>
        <v>#REF!</v>
      </c>
      <c r="D70" s="33"/>
      <c r="E70" s="35" t="s">
        <v>28</v>
      </c>
      <c r="F70" s="36" t="e">
        <f>COUNTIFS('Contatos - P.200'!#REF!,"Outro",'Contatos - P.200'!#REF!,"Não")</f>
        <v>#REF!</v>
      </c>
      <c r="G70" s="7"/>
      <c r="H70" s="7"/>
      <c r="I70" s="8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4.75" customHeight="1" x14ac:dyDescent="0.3">
      <c r="A71" s="7"/>
      <c r="B71" s="7"/>
      <c r="C71" s="7"/>
      <c r="D71" s="33"/>
      <c r="E71" s="8"/>
      <c r="F71" s="8"/>
      <c r="G71" s="7"/>
      <c r="H71" s="7"/>
      <c r="I71" s="8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4.75" customHeight="1" x14ac:dyDescent="0.3">
      <c r="A72" s="7"/>
      <c r="B72" s="8"/>
      <c r="C72" s="37"/>
      <c r="D72" s="33"/>
      <c r="E72" s="8"/>
      <c r="F72" s="8"/>
      <c r="G72" s="7"/>
      <c r="H72" s="7"/>
      <c r="I72" s="8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4.75" customHeight="1" thickBot="1" x14ac:dyDescent="0.35">
      <c r="A73" s="7"/>
      <c r="B73" s="8"/>
      <c r="C73" s="8"/>
      <c r="D73" s="37"/>
      <c r="E73" s="8"/>
      <c r="F73" s="8"/>
      <c r="G73" s="7"/>
      <c r="H73" s="7"/>
      <c r="I73" s="8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4.75" customHeight="1" thickBot="1" x14ac:dyDescent="0.35">
      <c r="A74" s="7"/>
      <c r="B74" s="141" t="s">
        <v>5</v>
      </c>
      <c r="C74" s="142" t="s">
        <v>11</v>
      </c>
      <c r="D74" s="143" t="s">
        <v>15</v>
      </c>
      <c r="E74" s="143" t="s">
        <v>17</v>
      </c>
      <c r="F74" s="143" t="s">
        <v>18</v>
      </c>
      <c r="G74" s="8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4.75" customHeight="1" x14ac:dyDescent="0.3">
      <c r="A75" s="7"/>
      <c r="B75" s="73" t="s">
        <v>16</v>
      </c>
      <c r="C75" s="71" t="e">
        <f>COUNTIFS('Contatos - P.200'!#REF!,"Solteiro",'Contatos - P.200'!$H$7:$H$978,B75)</f>
        <v>#REF!</v>
      </c>
      <c r="D75" s="13" t="e">
        <f>COUNTIFS('Contatos - P.200'!#REF!,"Casado",'Contatos - P.200'!$H$7:$H$978,B75)</f>
        <v>#REF!</v>
      </c>
      <c r="E75" s="13" t="e">
        <f>COUNTIFS('Contatos - P.200'!#REF!,"Divorciado",'Contatos - P.200'!$H$7:$H$978,B75)</f>
        <v>#REF!</v>
      </c>
      <c r="F75" s="40" t="e">
        <f>COUNTIFS('Contatos - P.200'!#REF!,"Outro",'Contatos - P.200'!$H$7:$H$978,B75)</f>
        <v>#REF!</v>
      </c>
      <c r="G75" s="8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4.75" customHeight="1" x14ac:dyDescent="0.3">
      <c r="A76" s="7"/>
      <c r="B76" s="73" t="s">
        <v>32</v>
      </c>
      <c r="C76" s="72" t="e">
        <f>COUNTIFS('Contatos - P.200'!#REF!,"Solteiro",'Contatos - P.200'!$H$7:$H$978,B76)</f>
        <v>#REF!</v>
      </c>
      <c r="D76" s="15" t="e">
        <f>COUNTIFS('Contatos - P.200'!#REF!,"Casado",'Contatos - P.200'!$H$7:$H$978,B76)</f>
        <v>#REF!</v>
      </c>
      <c r="E76" s="15" t="e">
        <f>COUNTIFS('Contatos - P.200'!#REF!,"Divorciado",'Contatos - P.200'!$H$7:$H$978,B76)</f>
        <v>#REF!</v>
      </c>
      <c r="F76" s="34" t="e">
        <f>COUNTIFS('Contatos - P.200'!#REF!,"Outro",'Contatos - P.200'!$H$7:$H$978,B76)</f>
        <v>#REF!</v>
      </c>
      <c r="G76" s="8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4.75" customHeight="1" x14ac:dyDescent="0.3">
      <c r="A77" s="7"/>
      <c r="B77" s="73" t="s">
        <v>33</v>
      </c>
      <c r="C77" s="72" t="e">
        <f>COUNTIFS('Contatos - P.200'!#REF!,"Solteiro",'Contatos - P.200'!$H$7:$H$978,B77)</f>
        <v>#REF!</v>
      </c>
      <c r="D77" s="15" t="e">
        <f>COUNTIFS('Contatos - P.200'!#REF!,"Casado",'Contatos - P.200'!$H$7:$H$978,B77)</f>
        <v>#REF!</v>
      </c>
      <c r="E77" s="15" t="e">
        <f>COUNTIFS('Contatos - P.200'!#REF!,"Divorciado",'Contatos - P.200'!$H$7:$H$978,B77)</f>
        <v>#REF!</v>
      </c>
      <c r="F77" s="34" t="e">
        <f>COUNTIFS('Contatos - P.200'!#REF!,"Outro",'Contatos - P.200'!$H$7:$H$978,B77)</f>
        <v>#REF!</v>
      </c>
      <c r="G77" s="8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4.75" customHeight="1" x14ac:dyDescent="0.3">
      <c r="A78" s="7"/>
      <c r="B78" s="73" t="s">
        <v>34</v>
      </c>
      <c r="C78" s="72" t="e">
        <f>COUNTIFS('Contatos - P.200'!#REF!,"Solteiro",'Contatos - P.200'!$H$7:$H$978,B78)</f>
        <v>#REF!</v>
      </c>
      <c r="D78" s="15" t="e">
        <f>COUNTIFS('Contatos - P.200'!#REF!,"Casado",'Contatos - P.200'!$H$7:$H$978,B78)</f>
        <v>#REF!</v>
      </c>
      <c r="E78" s="15" t="e">
        <f>COUNTIFS('Contatos - P.200'!#REF!,"Divorciado",'Contatos - P.200'!$H$7:$H$978,B78)</f>
        <v>#REF!</v>
      </c>
      <c r="F78" s="34" t="e">
        <f>COUNTIFS('Contatos - P.200'!#REF!,"Outro",'Contatos - P.200'!$H$7:$H$978,B78)</f>
        <v>#REF!</v>
      </c>
      <c r="G78" s="8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4.75" customHeight="1" x14ac:dyDescent="0.3">
      <c r="A79" s="7"/>
      <c r="B79" s="73" t="s">
        <v>35</v>
      </c>
      <c r="C79" s="72" t="e">
        <f>COUNTIFS('Contatos - P.200'!#REF!,"Solteiro",'Contatos - P.200'!$H$7:$H$978,B79)</f>
        <v>#REF!</v>
      </c>
      <c r="D79" s="15" t="e">
        <f>COUNTIFS('Contatos - P.200'!#REF!,"Casado",'Contatos - P.200'!$H$7:$H$978,B79)</f>
        <v>#REF!</v>
      </c>
      <c r="E79" s="15" t="e">
        <f>COUNTIFS('Contatos - P.200'!#REF!,"Divorciado",'Contatos - P.200'!$H$7:$H$978,B79)</f>
        <v>#REF!</v>
      </c>
      <c r="F79" s="34" t="e">
        <f>COUNTIFS('Contatos - P.200'!#REF!,"Outro",'Contatos - P.200'!$H$7:$H$978,B79)</f>
        <v>#REF!</v>
      </c>
      <c r="G79" s="8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4.75" customHeight="1" x14ac:dyDescent="0.3">
      <c r="A80" s="7"/>
      <c r="B80" s="73" t="s">
        <v>36</v>
      </c>
      <c r="C80" s="72" t="e">
        <f>COUNTIFS('Contatos - P.200'!#REF!,"Solteiro",'Contatos - P.200'!$H$7:$H$978,B80)</f>
        <v>#REF!</v>
      </c>
      <c r="D80" s="15" t="e">
        <f>COUNTIFS('Contatos - P.200'!#REF!,"Casado",'Contatos - P.200'!$H$7:$H$978,B80)</f>
        <v>#REF!</v>
      </c>
      <c r="E80" s="15" t="e">
        <f>COUNTIFS('Contatos - P.200'!#REF!,"Divorciado",'Contatos - P.200'!$H$7:$H$978,B80)</f>
        <v>#REF!</v>
      </c>
      <c r="F80" s="34" t="e">
        <f>COUNTIFS('Contatos - P.200'!#REF!,"Outro",'Contatos - P.200'!$H$7:$H$978,B80)</f>
        <v>#REF!</v>
      </c>
      <c r="G80" s="8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4.75" customHeight="1" x14ac:dyDescent="0.3">
      <c r="A81" s="7"/>
      <c r="B81" s="73" t="s">
        <v>37</v>
      </c>
      <c r="C81" s="72" t="e">
        <f>COUNTIFS('Contatos - P.200'!#REF!,"Solteiro",'Contatos - P.200'!$H$7:$H$978,B81)</f>
        <v>#REF!</v>
      </c>
      <c r="D81" s="15" t="e">
        <f>COUNTIFS('Contatos - P.200'!#REF!,"Casado",'Contatos - P.200'!$H$7:$H$978,B81)</f>
        <v>#REF!</v>
      </c>
      <c r="E81" s="15" t="e">
        <f>COUNTIFS('Contatos - P.200'!#REF!,"Divorciado",'Contatos - P.200'!$H$7:$H$978,B81)</f>
        <v>#REF!</v>
      </c>
      <c r="F81" s="34" t="e">
        <f>COUNTIFS('Contatos - P.200'!#REF!,"Outro",'Contatos - P.200'!$H$7:$H$978,B81)</f>
        <v>#REF!</v>
      </c>
      <c r="G81" s="8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4.75" customHeight="1" thickBot="1" x14ac:dyDescent="0.35">
      <c r="A82" s="7"/>
      <c r="B82" s="89" t="s">
        <v>38</v>
      </c>
      <c r="C82" s="100" t="e">
        <f>COUNTIFS('Contatos - P.200'!#REF!,"Solteiro",'Contatos - P.200'!$H$7:$H$978,B82)</f>
        <v>#REF!</v>
      </c>
      <c r="D82" s="101" t="e">
        <f>COUNTIFS('Contatos - P.200'!#REF!,"Casado",'Contatos - P.200'!$H$7:$H$978,B82)</f>
        <v>#REF!</v>
      </c>
      <c r="E82" s="101" t="e">
        <f>COUNTIFS('Contatos - P.200'!#REF!,"Divorciado",'Contatos - P.200'!$H$7:$H$978,B82)</f>
        <v>#REF!</v>
      </c>
      <c r="F82" s="102" t="e">
        <f>COUNTIFS('Contatos - P.200'!#REF!,"Outro",'Contatos - P.200'!$H$7:$H$978,B82)</f>
        <v>#REF!</v>
      </c>
      <c r="G82" s="8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4.75" customHeight="1" thickBot="1" x14ac:dyDescent="0.35">
      <c r="A83" s="7"/>
      <c r="B83" s="91" t="s">
        <v>25</v>
      </c>
      <c r="C83" s="87" t="e">
        <f>SUM(C75:C82)</f>
        <v>#REF!</v>
      </c>
      <c r="D83" s="87" t="e">
        <f>SUM(D75:D82)</f>
        <v>#REF!</v>
      </c>
      <c r="E83" s="87" t="e">
        <f>SUM(E75:E82)</f>
        <v>#REF!</v>
      </c>
      <c r="F83" s="103" t="e">
        <f>SUM(F75:F82)</f>
        <v>#REF!</v>
      </c>
      <c r="G83" s="8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4.75" customHeight="1" x14ac:dyDescent="0.3">
      <c r="A84" s="7"/>
      <c r="B84" s="82"/>
      <c r="C84" s="50"/>
      <c r="D84" s="50"/>
      <c r="E84" s="50"/>
      <c r="F84" s="50"/>
      <c r="G84" s="8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4.75" customHeight="1" x14ac:dyDescent="0.3">
      <c r="A85" s="7"/>
      <c r="B85" s="82"/>
      <c r="C85" s="50"/>
      <c r="D85" s="50"/>
      <c r="E85" s="50"/>
      <c r="F85" s="50"/>
      <c r="G85" s="8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4.75" customHeight="1" x14ac:dyDescent="0.3">
      <c r="A86" s="7"/>
      <c r="B86" s="82"/>
      <c r="C86" s="50"/>
      <c r="D86" s="50"/>
      <c r="E86" s="50"/>
      <c r="F86" s="50"/>
      <c r="G86" s="8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4.75" customHeight="1" x14ac:dyDescent="0.3">
      <c r="A87" s="7"/>
      <c r="B87" s="82"/>
      <c r="C87" s="50"/>
      <c r="D87" s="50"/>
      <c r="E87" s="50"/>
      <c r="F87" s="50"/>
      <c r="G87" s="8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4.75" customHeight="1" x14ac:dyDescent="0.3">
      <c r="A88" s="7"/>
      <c r="B88" s="82"/>
      <c r="C88" s="50"/>
      <c r="D88" s="50"/>
      <c r="E88" s="50"/>
      <c r="F88" s="50"/>
      <c r="G88" s="8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4.75" customHeight="1" x14ac:dyDescent="0.3">
      <c r="A89" s="7"/>
      <c r="B89" s="82"/>
      <c r="C89" s="50"/>
      <c r="D89" s="50"/>
      <c r="E89" s="50"/>
      <c r="F89" s="50"/>
      <c r="G89" s="8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4.75" customHeight="1" x14ac:dyDescent="0.3">
      <c r="A90" s="7"/>
      <c r="B90" s="99"/>
      <c r="C90" s="50"/>
      <c r="D90" s="50"/>
      <c r="E90" s="50"/>
      <c r="F90" s="50"/>
      <c r="G90" s="7"/>
      <c r="H90" s="7"/>
      <c r="I90" s="8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4.75" customHeight="1" thickBot="1" x14ac:dyDescent="0.35">
      <c r="A91" s="7"/>
      <c r="B91" s="7"/>
      <c r="C91" s="7"/>
      <c r="D91" s="53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4.75" customHeight="1" x14ac:dyDescent="0.3">
      <c r="A92" s="7"/>
      <c r="B92" s="252" t="s">
        <v>9</v>
      </c>
      <c r="C92" s="254" t="s">
        <v>5</v>
      </c>
      <c r="D92" s="255"/>
      <c r="E92" s="255"/>
      <c r="F92" s="256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4.75" customHeight="1" thickBot="1" x14ac:dyDescent="0.35">
      <c r="A93" s="7"/>
      <c r="B93" s="253"/>
      <c r="C93" s="144" t="s">
        <v>11</v>
      </c>
      <c r="D93" s="141" t="s">
        <v>15</v>
      </c>
      <c r="E93" s="141" t="s">
        <v>17</v>
      </c>
      <c r="F93" s="141" t="s">
        <v>18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4.75" customHeight="1" thickBot="1" x14ac:dyDescent="0.35">
      <c r="A94" s="7"/>
      <c r="B94" s="96" t="s">
        <v>16</v>
      </c>
      <c r="C94" s="93" t="e">
        <f t="shared" ref="C94:C101" si="0">C75/$C$83</f>
        <v>#REF!</v>
      </c>
      <c r="D94" s="42" t="e">
        <f>D75/$D$83</f>
        <v>#REF!</v>
      </c>
      <c r="E94" s="42" t="e">
        <f>E75/$E$83</f>
        <v>#REF!</v>
      </c>
      <c r="F94" s="14" t="e">
        <f>F75/$F$83</f>
        <v>#REF!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4.75" customHeight="1" thickBot="1" x14ac:dyDescent="0.35">
      <c r="A95" s="7"/>
      <c r="B95" s="97" t="s">
        <v>32</v>
      </c>
      <c r="C95" s="94" t="e">
        <f t="shared" si="0"/>
        <v>#REF!</v>
      </c>
      <c r="D95" s="42" t="e">
        <f>D76/$D$83</f>
        <v>#REF!</v>
      </c>
      <c r="E95" s="42" t="e">
        <f t="shared" ref="E95:E101" si="1">E76/$E$83</f>
        <v>#REF!</v>
      </c>
      <c r="F95" s="14" t="e">
        <f t="shared" ref="F95:F101" si="2">F76/$F$83</f>
        <v>#REF!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4.75" customHeight="1" thickBot="1" x14ac:dyDescent="0.35">
      <c r="A96" s="7"/>
      <c r="B96" s="97" t="s">
        <v>33</v>
      </c>
      <c r="C96" s="94" t="e">
        <f t="shared" si="0"/>
        <v>#REF!</v>
      </c>
      <c r="D96" s="42" t="e">
        <f t="shared" ref="D96:D101" si="3">D77/$D$83</f>
        <v>#REF!</v>
      </c>
      <c r="E96" s="42" t="e">
        <f t="shared" si="1"/>
        <v>#REF!</v>
      </c>
      <c r="F96" s="14" t="e">
        <f t="shared" si="2"/>
        <v>#REF!</v>
      </c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4.75" customHeight="1" thickBot="1" x14ac:dyDescent="0.35">
      <c r="A97" s="7"/>
      <c r="B97" s="97" t="s">
        <v>34</v>
      </c>
      <c r="C97" s="94" t="e">
        <f t="shared" si="0"/>
        <v>#REF!</v>
      </c>
      <c r="D97" s="42" t="e">
        <f t="shared" si="3"/>
        <v>#REF!</v>
      </c>
      <c r="E97" s="42" t="e">
        <f t="shared" si="1"/>
        <v>#REF!</v>
      </c>
      <c r="F97" s="14" t="e">
        <f t="shared" si="2"/>
        <v>#REF!</v>
      </c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4.75" customHeight="1" thickBot="1" x14ac:dyDescent="0.35">
      <c r="A98" s="7"/>
      <c r="B98" s="97" t="s">
        <v>35</v>
      </c>
      <c r="C98" s="94" t="e">
        <f t="shared" si="0"/>
        <v>#REF!</v>
      </c>
      <c r="D98" s="42" t="e">
        <f t="shared" si="3"/>
        <v>#REF!</v>
      </c>
      <c r="E98" s="42" t="e">
        <f t="shared" si="1"/>
        <v>#REF!</v>
      </c>
      <c r="F98" s="14" t="e">
        <f t="shared" si="2"/>
        <v>#REF!</v>
      </c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4.75" customHeight="1" thickBot="1" x14ac:dyDescent="0.35">
      <c r="A99" s="7"/>
      <c r="B99" s="97" t="s">
        <v>36</v>
      </c>
      <c r="C99" s="94" t="e">
        <f t="shared" si="0"/>
        <v>#REF!</v>
      </c>
      <c r="D99" s="42" t="e">
        <f t="shared" si="3"/>
        <v>#REF!</v>
      </c>
      <c r="E99" s="42" t="e">
        <f t="shared" si="1"/>
        <v>#REF!</v>
      </c>
      <c r="F99" s="14" t="e">
        <f t="shared" si="2"/>
        <v>#REF!</v>
      </c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4.75" customHeight="1" thickBot="1" x14ac:dyDescent="0.35">
      <c r="A100" s="7"/>
      <c r="B100" s="97" t="s">
        <v>37</v>
      </c>
      <c r="C100" s="94" t="e">
        <f t="shared" si="0"/>
        <v>#REF!</v>
      </c>
      <c r="D100" s="42" t="e">
        <f t="shared" si="3"/>
        <v>#REF!</v>
      </c>
      <c r="E100" s="42" t="e">
        <f t="shared" si="1"/>
        <v>#REF!</v>
      </c>
      <c r="F100" s="14" t="e">
        <f t="shared" si="2"/>
        <v>#REF!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4.75" customHeight="1" thickBot="1" x14ac:dyDescent="0.35">
      <c r="A101" s="7"/>
      <c r="B101" s="98" t="s">
        <v>38</v>
      </c>
      <c r="C101" s="95" t="e">
        <f t="shared" si="0"/>
        <v>#REF!</v>
      </c>
      <c r="D101" s="42" t="e">
        <f t="shared" si="3"/>
        <v>#REF!</v>
      </c>
      <c r="E101" s="42" t="e">
        <f t="shared" si="1"/>
        <v>#REF!</v>
      </c>
      <c r="F101" s="14" t="e">
        <f t="shared" si="2"/>
        <v>#REF!</v>
      </c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4.75" customHeight="1" thickBot="1" x14ac:dyDescent="0.35">
      <c r="A102" s="7"/>
      <c r="B102" s="92" t="s">
        <v>25</v>
      </c>
      <c r="C102" s="90" t="e">
        <f>SUM(C94:C101)</f>
        <v>#REF!</v>
      </c>
      <c r="D102" s="90" t="e">
        <f>SUM(D94:D101)</f>
        <v>#REF!</v>
      </c>
      <c r="E102" s="90" t="e">
        <f>SUM(E94:E101)</f>
        <v>#REF!</v>
      </c>
      <c r="F102" s="88" t="e">
        <f>SUM(F94:F101)</f>
        <v>#REF!</v>
      </c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4.75" customHeight="1" x14ac:dyDescent="0.3">
      <c r="A103" s="7"/>
      <c r="B103" s="82"/>
      <c r="C103" s="83"/>
      <c r="D103" s="83"/>
      <c r="E103" s="83"/>
      <c r="F103" s="83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4.75" customHeight="1" x14ac:dyDescent="0.3">
      <c r="A104" s="7"/>
      <c r="B104" s="82"/>
      <c r="C104" s="83"/>
      <c r="D104" s="83"/>
      <c r="E104" s="83"/>
      <c r="F104" s="83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4.75" customHeight="1" x14ac:dyDescent="0.3">
      <c r="A105" s="7"/>
      <c r="B105" s="82"/>
      <c r="C105" s="83"/>
      <c r="D105" s="83"/>
      <c r="E105" s="83"/>
      <c r="F105" s="83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4.75" customHeight="1" x14ac:dyDescent="0.3">
      <c r="A106" s="7"/>
      <c r="B106" s="82"/>
      <c r="C106" s="83"/>
      <c r="D106" s="83"/>
      <c r="E106" s="83"/>
      <c r="F106" s="83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4.75" customHeight="1" x14ac:dyDescent="0.3">
      <c r="A107" s="7"/>
      <c r="B107" s="82"/>
      <c r="C107" s="83"/>
      <c r="D107" s="83"/>
      <c r="E107" s="83"/>
      <c r="F107" s="83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4.75" customHeight="1" x14ac:dyDescent="0.3">
      <c r="A108" s="7"/>
      <c r="B108" s="82"/>
      <c r="C108" s="83"/>
      <c r="D108" s="83"/>
      <c r="E108" s="83"/>
      <c r="F108" s="83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4.75" customHeight="1" x14ac:dyDescent="0.3">
      <c r="A109" s="7"/>
      <c r="B109" s="99"/>
      <c r="C109" s="83"/>
      <c r="D109" s="83"/>
      <c r="E109" s="83"/>
      <c r="F109" s="83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4.75" customHeight="1" x14ac:dyDescent="0.3">
      <c r="A110" s="7"/>
      <c r="B110" s="51"/>
      <c r="C110" s="51"/>
      <c r="D110" s="51"/>
      <c r="E110" s="51"/>
      <c r="F110" s="51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4.7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4.7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4.7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4.7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4.7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4.75" customHeight="1" x14ac:dyDescent="0.3">
      <c r="A116" s="7"/>
      <c r="B116" s="7"/>
      <c r="C116" s="7"/>
      <c r="D116" s="8"/>
      <c r="E116" s="8"/>
      <c r="F116" s="8"/>
      <c r="G116" s="8"/>
      <c r="H116" s="8"/>
      <c r="I116" s="8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4.75" customHeight="1" x14ac:dyDescent="0.3">
      <c r="A117" s="7"/>
      <c r="B117" s="141" t="s">
        <v>6</v>
      </c>
      <c r="C117" s="145" t="s">
        <v>23</v>
      </c>
      <c r="D117" s="141" t="s">
        <v>24</v>
      </c>
      <c r="E117" s="8"/>
      <c r="F117" s="8"/>
      <c r="G117" s="8"/>
      <c r="H117" s="8"/>
      <c r="I117" s="8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4.75" customHeight="1" x14ac:dyDescent="0.3">
      <c r="A118" s="7"/>
      <c r="B118" s="38" t="s">
        <v>12</v>
      </c>
      <c r="C118" s="13" t="e">
        <f>COUNTIF('Contatos - P.200'!#REF!,Estatísticas!B118)</f>
        <v>#REF!</v>
      </c>
      <c r="D118" s="14" t="e">
        <f>C118/C120</f>
        <v>#REF!</v>
      </c>
      <c r="E118" s="8"/>
      <c r="F118" s="8"/>
      <c r="G118" s="8"/>
      <c r="H118" s="8"/>
      <c r="I118" s="8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4.75" customHeight="1" x14ac:dyDescent="0.3">
      <c r="A119" s="7"/>
      <c r="B119" s="35" t="s">
        <v>19</v>
      </c>
      <c r="C119" s="41" t="e">
        <f>COUNTIF('Contatos - P.200'!#REF!,Estatísticas!B119)</f>
        <v>#REF!</v>
      </c>
      <c r="D119" s="43" t="e">
        <f>C119/C120</f>
        <v>#REF!</v>
      </c>
      <c r="E119" s="8"/>
      <c r="F119" s="8"/>
      <c r="G119" s="8"/>
      <c r="H119" s="8"/>
      <c r="I119" s="8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4.75" customHeight="1" x14ac:dyDescent="0.3">
      <c r="A120" s="7"/>
      <c r="B120" s="44" t="s">
        <v>25</v>
      </c>
      <c r="C120" s="18" t="e">
        <f>SUM(C118:C119)</f>
        <v>#REF!</v>
      </c>
      <c r="D120" s="45" t="e">
        <f>SUM(D118:D119)</f>
        <v>#REF!</v>
      </c>
      <c r="E120" s="8"/>
      <c r="F120" s="8"/>
      <c r="G120" s="8"/>
      <c r="H120" s="8"/>
      <c r="I120" s="8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4.75" customHeight="1" x14ac:dyDescent="0.3">
      <c r="A121" s="7"/>
      <c r="B121" s="8"/>
      <c r="C121" s="8"/>
      <c r="D121" s="8"/>
      <c r="E121" s="8"/>
      <c r="F121" s="8"/>
      <c r="G121" s="8"/>
      <c r="H121" s="8"/>
      <c r="I121" s="8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4.75" customHeight="1" x14ac:dyDescent="0.3">
      <c r="A122" s="7"/>
      <c r="B122" s="8"/>
      <c r="C122" s="8"/>
      <c r="D122" s="8"/>
      <c r="E122" s="8"/>
      <c r="F122" s="8"/>
      <c r="G122" s="8"/>
      <c r="H122" s="8"/>
      <c r="I122" s="8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4.75" customHeight="1" x14ac:dyDescent="0.3">
      <c r="A123" s="7"/>
      <c r="B123" s="8"/>
      <c r="C123" s="8"/>
      <c r="D123" s="8"/>
      <c r="E123" s="8"/>
      <c r="F123" s="8"/>
      <c r="G123" s="8"/>
      <c r="H123" s="8"/>
      <c r="I123" s="8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4.75" customHeight="1" x14ac:dyDescent="0.3">
      <c r="A124" s="7"/>
      <c r="B124" s="8"/>
      <c r="C124" s="8"/>
      <c r="D124" s="8"/>
      <c r="E124" s="8"/>
      <c r="F124" s="8"/>
      <c r="G124" s="8"/>
      <c r="H124" s="8"/>
      <c r="I124" s="8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4.75" customHeight="1" x14ac:dyDescent="0.3">
      <c r="A125" s="7"/>
      <c r="B125" s="7"/>
      <c r="C125" s="7"/>
      <c r="D125" s="7"/>
      <c r="E125" s="8"/>
      <c r="F125" s="8"/>
      <c r="G125" s="8"/>
      <c r="H125" s="8"/>
      <c r="I125" s="8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4.75" customHeight="1" x14ac:dyDescent="0.3">
      <c r="A126" s="7"/>
      <c r="B126" s="7"/>
      <c r="C126" s="7"/>
      <c r="D126" s="7"/>
      <c r="E126" s="8"/>
      <c r="F126" s="8"/>
      <c r="G126" s="8"/>
      <c r="H126" s="8"/>
      <c r="I126" s="8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4.75" customHeight="1" x14ac:dyDescent="0.3">
      <c r="A127" s="7"/>
      <c r="B127" s="7"/>
      <c r="C127" s="7"/>
      <c r="D127" s="7"/>
      <c r="E127" s="8"/>
      <c r="F127" s="8"/>
      <c r="G127" s="8"/>
      <c r="H127" s="8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4.75" customHeight="1" x14ac:dyDescent="0.3">
      <c r="A128" s="7"/>
      <c r="B128" s="8"/>
      <c r="C128" s="8"/>
      <c r="D128" s="8"/>
      <c r="E128" s="8"/>
      <c r="F128" s="8"/>
      <c r="G128" s="8"/>
      <c r="H128" s="8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4.75" customHeight="1" x14ac:dyDescent="0.3">
      <c r="A129" s="7"/>
      <c r="B129" s="8"/>
      <c r="C129" s="8"/>
      <c r="D129" s="8"/>
      <c r="E129" s="8"/>
      <c r="F129" s="8"/>
      <c r="G129" s="8"/>
      <c r="H129" s="8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4.75" customHeight="1" x14ac:dyDescent="0.3">
      <c r="A130" s="7"/>
      <c r="B130" s="8"/>
      <c r="C130" s="8"/>
      <c r="D130" s="8"/>
      <c r="E130" s="8"/>
      <c r="F130" s="8"/>
      <c r="G130" s="8"/>
      <c r="H130" s="8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4.75" customHeight="1" thickBot="1" x14ac:dyDescent="0.35">
      <c r="A131" s="7"/>
      <c r="B131" s="8"/>
      <c r="C131" s="8"/>
      <c r="D131" s="8"/>
      <c r="E131" s="8"/>
      <c r="F131" s="8"/>
      <c r="G131" s="8"/>
      <c r="H131" s="8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4.75" customHeight="1" thickBot="1" x14ac:dyDescent="0.35">
      <c r="A132" s="7"/>
      <c r="B132" s="146" t="s">
        <v>29</v>
      </c>
      <c r="C132" s="135" t="s">
        <v>23</v>
      </c>
      <c r="D132" s="140" t="s">
        <v>24</v>
      </c>
      <c r="E132" s="8"/>
      <c r="F132" s="8"/>
      <c r="G132" s="8"/>
      <c r="H132" s="8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4.75" customHeight="1" x14ac:dyDescent="0.35">
      <c r="A133" s="7"/>
      <c r="B133" s="105" t="s">
        <v>130</v>
      </c>
      <c r="C133" s="104">
        <f>COUNTIF('Contatos - P.200'!$K$7:$K$978,Estatísticas!B133)</f>
        <v>0</v>
      </c>
      <c r="D133" s="21" t="e">
        <f>C133/C136</f>
        <v>#DIV/0!</v>
      </c>
      <c r="E133" s="8"/>
      <c r="F133" s="8"/>
      <c r="G133" s="8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4.75" customHeight="1" x14ac:dyDescent="0.35">
      <c r="A134" s="7"/>
      <c r="B134" s="106" t="s">
        <v>131</v>
      </c>
      <c r="C134" s="72">
        <f>COUNTIF('Contatos - P.200'!$K$7:$K$978,Estatísticas!B134)</f>
        <v>0</v>
      </c>
      <c r="D134" s="16" t="e">
        <f>C134/C136</f>
        <v>#DIV/0!</v>
      </c>
      <c r="E134" s="8"/>
      <c r="F134" s="8"/>
      <c r="G134" s="8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4.75" customHeight="1" thickBot="1" x14ac:dyDescent="0.4">
      <c r="A135" s="7"/>
      <c r="B135" s="107" t="s">
        <v>132</v>
      </c>
      <c r="C135" s="72">
        <f>COUNTIF('Contatos - P.200'!$K$7:$K$978,Estatísticas!B135)</f>
        <v>0</v>
      </c>
      <c r="D135" s="16" t="e">
        <f>C135/C136</f>
        <v>#DIV/0!</v>
      </c>
      <c r="E135" s="8"/>
      <c r="F135" s="8"/>
      <c r="G135" s="8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4.75" customHeight="1" thickBot="1" x14ac:dyDescent="0.35">
      <c r="A136" s="7"/>
      <c r="B136" s="44" t="s">
        <v>25</v>
      </c>
      <c r="C136" s="24">
        <f>SUM(C133:C135)</f>
        <v>0</v>
      </c>
      <c r="D136" s="25" t="e">
        <f>SUM(D133:D135)</f>
        <v>#DIV/0!</v>
      </c>
      <c r="E136" s="8"/>
      <c r="F136" s="8"/>
      <c r="G136" s="8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4.75" customHeight="1" x14ac:dyDescent="0.3">
      <c r="A137" s="7"/>
      <c r="B137" s="7"/>
      <c r="C137" s="7"/>
      <c r="D137" s="7"/>
      <c r="E137" s="8"/>
      <c r="F137" s="8"/>
      <c r="G137" s="8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4.75" customHeight="1" x14ac:dyDescent="0.3">
      <c r="A138" s="7"/>
      <c r="B138" s="7"/>
      <c r="C138" s="7"/>
      <c r="D138" s="7"/>
      <c r="E138" s="8"/>
      <c r="F138" s="8"/>
      <c r="G138" s="8"/>
      <c r="H138" s="8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4.75" customHeight="1" x14ac:dyDescent="0.3">
      <c r="A139" s="7"/>
      <c r="B139" s="8"/>
      <c r="C139" s="8"/>
      <c r="D139" s="8"/>
      <c r="E139" s="8"/>
      <c r="F139" s="8"/>
      <c r="G139" s="8"/>
      <c r="H139" s="8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4.75" customHeight="1" x14ac:dyDescent="0.3">
      <c r="A140" s="7"/>
      <c r="B140" s="8"/>
      <c r="C140" s="8"/>
      <c r="D140" s="8"/>
      <c r="E140" s="8"/>
      <c r="F140" s="8"/>
      <c r="G140" s="8"/>
      <c r="H140" s="8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4.75" customHeight="1" x14ac:dyDescent="0.3">
      <c r="A141" s="7"/>
      <c r="B141" s="8"/>
      <c r="C141" s="8"/>
      <c r="D141" s="8"/>
      <c r="E141" s="8"/>
      <c r="F141" s="8"/>
      <c r="G141" s="8"/>
      <c r="H141" s="8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4.75" customHeight="1" x14ac:dyDescent="0.3">
      <c r="A142" s="7"/>
      <c r="B142" s="7"/>
      <c r="C142" s="7"/>
      <c r="D142" s="7"/>
      <c r="E142" s="8"/>
      <c r="F142" s="8"/>
      <c r="G142" s="8"/>
      <c r="H142" s="8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4.75" customHeight="1" thickBot="1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4.75" customHeight="1" thickBot="1" x14ac:dyDescent="0.35">
      <c r="A144" s="7"/>
      <c r="B144" s="147" t="s">
        <v>30</v>
      </c>
      <c r="C144" s="145" t="s">
        <v>23</v>
      </c>
      <c r="D144" s="141" t="s">
        <v>24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4.75" customHeight="1" x14ac:dyDescent="0.35">
      <c r="A145" s="7"/>
      <c r="B145" s="110" t="s">
        <v>50</v>
      </c>
      <c r="C145" s="124">
        <f>COUNTIF('Contatos - P.200'!$M$7:$M$978,Estatísticas!B145)</f>
        <v>0</v>
      </c>
      <c r="D145" s="127" t="e">
        <f>C145/C148</f>
        <v>#DIV/0!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4.75" customHeight="1" x14ac:dyDescent="0.35">
      <c r="A146" s="7"/>
      <c r="B146" s="108" t="s">
        <v>51</v>
      </c>
      <c r="C146" s="125">
        <f>COUNTIF('Contatos - P.200'!$M$7:$M$978,Estatísticas!B146)</f>
        <v>0</v>
      </c>
      <c r="D146" s="128" t="e">
        <f>C146/C148</f>
        <v>#DIV/0!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4.75" customHeight="1" thickBot="1" x14ac:dyDescent="0.4">
      <c r="A147" s="7"/>
      <c r="B147" s="109" t="s">
        <v>52</v>
      </c>
      <c r="C147" s="126">
        <f>COUNTIF('Contatos - P.200'!$M$7:$M$978,Estatísticas!B147)</f>
        <v>0</v>
      </c>
      <c r="D147" s="129" t="e">
        <f>C147/C148</f>
        <v>#DIV/0!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4.75" customHeight="1" thickBot="1" x14ac:dyDescent="0.35">
      <c r="A148" s="7"/>
      <c r="B148" s="122" t="s">
        <v>25</v>
      </c>
      <c r="C148" s="111">
        <f>SUM(C145:C147)</f>
        <v>0</v>
      </c>
      <c r="D148" s="123" t="e">
        <f>SUM(D145:D147)</f>
        <v>#DIV/0!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4.75" customHeight="1" x14ac:dyDescent="0.3">
      <c r="A149" s="7"/>
      <c r="B149" s="8"/>
      <c r="C149" s="8"/>
      <c r="D149" s="8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4.75" customHeight="1" x14ac:dyDescent="0.3">
      <c r="A150" s="7"/>
      <c r="B150" s="8"/>
      <c r="C150" s="8"/>
      <c r="D150" s="8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4.75" customHeight="1" x14ac:dyDescent="0.3">
      <c r="A151" s="7"/>
      <c r="B151" s="8"/>
      <c r="C151" s="8"/>
      <c r="D151" s="8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4.75" customHeight="1" x14ac:dyDescent="0.3">
      <c r="A152" s="7"/>
      <c r="B152" s="8"/>
      <c r="C152" s="8"/>
      <c r="D152" s="8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4.75" customHeight="1" x14ac:dyDescent="0.3">
      <c r="A153" s="7"/>
      <c r="B153" s="8"/>
      <c r="C153" s="8"/>
      <c r="D153" s="8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4.75" customHeight="1" thickBot="1" x14ac:dyDescent="0.35">
      <c r="A154" s="7"/>
      <c r="B154" s="8"/>
      <c r="C154" s="8"/>
      <c r="D154" s="8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4.75" customHeight="1" thickBot="1" x14ac:dyDescent="0.35">
      <c r="A155" s="7"/>
      <c r="B155" s="148" t="s">
        <v>129</v>
      </c>
      <c r="C155" s="149" t="s">
        <v>23</v>
      </c>
      <c r="D155" s="149" t="s">
        <v>24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4.75" customHeight="1" x14ac:dyDescent="0.35">
      <c r="A156" s="7"/>
      <c r="B156" s="112" t="s">
        <v>49</v>
      </c>
      <c r="C156" s="115">
        <f>COUNTIF('Contatos - P.200'!$J$7:$M$978,Estatísticas!B156)</f>
        <v>57</v>
      </c>
      <c r="D156" s="118">
        <f>C156/C163</f>
        <v>0.28499999999999998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4.75" customHeight="1" x14ac:dyDescent="0.35">
      <c r="A157" s="7"/>
      <c r="B157" s="112" t="s">
        <v>43</v>
      </c>
      <c r="C157" s="116">
        <f>COUNTIF('Contatos - P.200'!$J$7:$M$978,Estatísticas!B157)</f>
        <v>0</v>
      </c>
      <c r="D157" s="119">
        <f>C157/C163</f>
        <v>0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4.75" customHeight="1" x14ac:dyDescent="0.35">
      <c r="A158" s="7"/>
      <c r="B158" s="112" t="s">
        <v>45</v>
      </c>
      <c r="C158" s="116">
        <f>COUNTIF('Contatos - P.200'!$J$7:$M$978,Estatísticas!B158)</f>
        <v>57</v>
      </c>
      <c r="D158" s="119">
        <f>C158/C163</f>
        <v>0.28499999999999998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4.75" customHeight="1" x14ac:dyDescent="0.35">
      <c r="A159" s="7"/>
      <c r="B159" s="112" t="s">
        <v>44</v>
      </c>
      <c r="C159" s="116">
        <f>COUNTIF('Contatos - P.200'!$J$7:$M$978,Estatísticas!B159)</f>
        <v>58</v>
      </c>
      <c r="D159" s="119">
        <f>C159/C163</f>
        <v>0.28999999999999998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4.75" customHeight="1" x14ac:dyDescent="0.35">
      <c r="A160" s="7"/>
      <c r="B160" s="112" t="s">
        <v>46</v>
      </c>
      <c r="C160" s="116">
        <f>COUNTIF('Contatos - P.200'!$J$7:$M$978,Estatísticas!B160)</f>
        <v>0</v>
      </c>
      <c r="D160" s="119">
        <f>C160/C163</f>
        <v>0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4.75" customHeight="1" x14ac:dyDescent="0.35">
      <c r="A161" s="7"/>
      <c r="B161" s="112" t="s">
        <v>136</v>
      </c>
      <c r="C161" s="116">
        <f>COUNTIF('Contatos - P.200'!$J$7:$M$978,Estatísticas!B161)</f>
        <v>28</v>
      </c>
      <c r="D161" s="119">
        <f>C161/C163</f>
        <v>0.14000000000000001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4.75" customHeight="1" thickBot="1" x14ac:dyDescent="0.4">
      <c r="A162" s="7"/>
      <c r="B162" s="112" t="s">
        <v>48</v>
      </c>
      <c r="C162" s="117">
        <f>COUNTIF('Contatos - P.200'!$J$7:$M$978,Estatísticas!B162)</f>
        <v>0</v>
      </c>
      <c r="D162" s="120">
        <f>C162/C163</f>
        <v>0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4.75" customHeight="1" thickBot="1" x14ac:dyDescent="0.35">
      <c r="A163" s="7"/>
      <c r="B163" s="113" t="s">
        <v>25</v>
      </c>
      <c r="C163" s="117">
        <f>SUM(C156:C162)</f>
        <v>200</v>
      </c>
      <c r="D163" s="121">
        <f>SUM(D156:D162)</f>
        <v>0.99999999999999989</v>
      </c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4.7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4.75" customHeight="1" x14ac:dyDescent="0.3">
      <c r="A165" s="7"/>
      <c r="B165" s="7"/>
      <c r="C165" s="7"/>
      <c r="D165" s="7"/>
      <c r="E165" s="7"/>
      <c r="F165" s="7"/>
      <c r="G165" s="46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4.7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4.7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4.7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4.75" customHeight="1" thickBot="1" x14ac:dyDescent="0.3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4.75" customHeight="1" thickBot="1" x14ac:dyDescent="0.35">
      <c r="A170" s="7"/>
      <c r="B170" s="148" t="s">
        <v>31</v>
      </c>
      <c r="C170" s="149" t="s">
        <v>23</v>
      </c>
      <c r="D170" s="149" t="s">
        <v>24</v>
      </c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4.75" customHeight="1" x14ac:dyDescent="0.3">
      <c r="A171" s="7"/>
      <c r="B171" s="130" t="s">
        <v>133</v>
      </c>
      <c r="C171" s="115">
        <f>COUNTIF('Contatos - P.200'!$M$7:$M$978,Estatísticas!B171)</f>
        <v>0</v>
      </c>
      <c r="D171" s="118" t="e">
        <f>C171/C174</f>
        <v>#DIV/0!</v>
      </c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4.75" customHeight="1" x14ac:dyDescent="0.3">
      <c r="A172" s="7"/>
      <c r="B172" s="130" t="s">
        <v>134</v>
      </c>
      <c r="C172" s="116">
        <f>COUNTIF('Contatos - P.200'!$M$7:$M$978,Estatísticas!B172)</f>
        <v>0</v>
      </c>
      <c r="D172" s="119" t="e">
        <f>C172/C174</f>
        <v>#DIV/0!</v>
      </c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4.75" customHeight="1" thickBot="1" x14ac:dyDescent="0.35">
      <c r="A173" s="7"/>
      <c r="B173" s="130" t="s">
        <v>135</v>
      </c>
      <c r="C173" s="116">
        <f>COUNTIF('Contatos - P.200'!$J$7:$M$978,Estatísticas!B173)</f>
        <v>0</v>
      </c>
      <c r="D173" s="119" t="e">
        <f>C173/C174</f>
        <v>#DIV/0!</v>
      </c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4.75" customHeight="1" thickBot="1" x14ac:dyDescent="0.4">
      <c r="A174" s="7"/>
      <c r="B174" s="132" t="s">
        <v>25</v>
      </c>
      <c r="C174" s="114">
        <f>SUM(C171:C173)</f>
        <v>0</v>
      </c>
      <c r="D174" s="133" t="e">
        <f>SUM(D171:D173)</f>
        <v>#DIV/0!</v>
      </c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4.7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4.7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4.7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4.7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4.7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4.7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4.75" customHeight="1" thickBot="1" x14ac:dyDescent="0.3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4.75" customHeight="1" thickBot="1" x14ac:dyDescent="0.35">
      <c r="A182" s="7"/>
      <c r="B182" s="148" t="s">
        <v>138</v>
      </c>
      <c r="C182" s="149" t="s">
        <v>23</v>
      </c>
      <c r="D182" s="149" t="s">
        <v>24</v>
      </c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4.75" customHeight="1" x14ac:dyDescent="0.3">
      <c r="A183" s="7"/>
      <c r="B183" s="130" t="s">
        <v>141</v>
      </c>
      <c r="C183" s="115">
        <f>COUNTIF('Contatos - P.200'!$M$7:$M$978,Estatísticas!B183)</f>
        <v>0</v>
      </c>
      <c r="D183" s="118" t="e">
        <f>C183/C186</f>
        <v>#DIV/0!</v>
      </c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4.75" customHeight="1" x14ac:dyDescent="0.3">
      <c r="A184" s="7"/>
      <c r="B184" s="130" t="s">
        <v>139</v>
      </c>
      <c r="C184" s="116">
        <f>COUNTIF('Contatos - P.200'!$M$7:$M$978,Estatísticas!B184)</f>
        <v>0</v>
      </c>
      <c r="D184" s="119" t="e">
        <f>C184/C186</f>
        <v>#DIV/0!</v>
      </c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4.75" customHeight="1" thickBot="1" x14ac:dyDescent="0.35">
      <c r="A185" s="7"/>
      <c r="B185" s="131" t="s">
        <v>140</v>
      </c>
      <c r="C185" s="116">
        <f>COUNTIF('Contatos - P.200'!$J$7:$M$978,Estatísticas!B185)</f>
        <v>0</v>
      </c>
      <c r="D185" s="119" t="e">
        <f>C185/C186</f>
        <v>#DIV/0!</v>
      </c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4.75" customHeight="1" thickBot="1" x14ac:dyDescent="0.4">
      <c r="A186" s="7"/>
      <c r="B186" s="132" t="s">
        <v>25</v>
      </c>
      <c r="C186" s="114">
        <f>SUM(C183:C185)</f>
        <v>0</v>
      </c>
      <c r="D186" s="133" t="e">
        <f>SUM(D183:D185)</f>
        <v>#DIV/0!</v>
      </c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4.7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4.7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4.7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4.7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4.7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4.7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4.7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4.7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4.7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4.7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4.7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4.7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4.7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4.7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4.7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4.7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4.7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4.7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4.7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4.7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4.7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4.7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4.7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4.7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4.7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4.7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4.7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4.7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4.7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4.7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4.7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4.7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4.7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4.7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4.7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4.7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4.7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4.7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4.7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4.7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4.7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4.7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4.7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4.7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4.7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4.7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4.7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4.7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4.7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4.7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4.7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4.7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4.7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4.7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4.7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4.7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4.7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4.7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4.7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4.7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4.7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4.7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4.7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4.7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4.7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4.7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4.7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4.7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4.7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4.7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4.7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4.7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4.7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4.7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4.7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4.7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4.7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4.7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4.7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4.7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4.7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4.7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4.7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4.7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4.7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4.7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4.7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4.7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4.7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4.7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4.7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9.5" customHeight="1" x14ac:dyDescent="0.3">
      <c r="A278" s="7"/>
      <c r="B278" s="8"/>
      <c r="C278" s="8"/>
      <c r="D278" s="8"/>
      <c r="E278" s="8"/>
      <c r="F278" s="8"/>
      <c r="G278" s="8"/>
      <c r="H278" s="8"/>
      <c r="I278" s="8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9.5" customHeight="1" x14ac:dyDescent="0.3">
      <c r="A279" s="7"/>
      <c r="B279" s="8"/>
      <c r="C279" s="8"/>
      <c r="D279" s="8"/>
      <c r="E279" s="8"/>
      <c r="F279" s="8"/>
      <c r="G279" s="8"/>
      <c r="H279" s="8"/>
      <c r="I279" s="8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9.5" customHeight="1" x14ac:dyDescent="0.3">
      <c r="A280" s="7"/>
      <c r="B280" s="8"/>
      <c r="C280" s="8"/>
      <c r="D280" s="8"/>
      <c r="E280" s="8"/>
      <c r="F280" s="8"/>
      <c r="G280" s="8"/>
      <c r="H280" s="8"/>
      <c r="I280" s="8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9.5" customHeight="1" x14ac:dyDescent="0.3">
      <c r="A281" s="7"/>
      <c r="B281" s="8"/>
      <c r="C281" s="8"/>
      <c r="D281" s="8"/>
      <c r="E281" s="8"/>
      <c r="F281" s="8"/>
      <c r="G281" s="8"/>
      <c r="H281" s="8"/>
      <c r="I281" s="8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9.5" customHeight="1" x14ac:dyDescent="0.3">
      <c r="A282" s="7"/>
      <c r="B282" s="8"/>
      <c r="C282" s="8"/>
      <c r="D282" s="8"/>
      <c r="E282" s="8"/>
      <c r="F282" s="8"/>
      <c r="G282" s="8"/>
      <c r="H282" s="8"/>
      <c r="I282" s="8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9.5" customHeight="1" x14ac:dyDescent="0.3">
      <c r="A283" s="7"/>
      <c r="B283" s="8"/>
      <c r="C283" s="8"/>
      <c r="D283" s="8"/>
      <c r="E283" s="8"/>
      <c r="F283" s="8"/>
      <c r="G283" s="8"/>
      <c r="H283" s="8"/>
      <c r="I283" s="8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9.5" customHeight="1" x14ac:dyDescent="0.3">
      <c r="A284" s="7"/>
      <c r="B284" s="8"/>
      <c r="C284" s="8"/>
      <c r="D284" s="8"/>
      <c r="E284" s="8"/>
      <c r="F284" s="8"/>
      <c r="G284" s="8"/>
      <c r="H284" s="8"/>
      <c r="I284" s="8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9.5" customHeight="1" x14ac:dyDescent="0.3">
      <c r="A285" s="7"/>
      <c r="B285" s="8"/>
      <c r="C285" s="8"/>
      <c r="D285" s="8"/>
      <c r="E285" s="8"/>
      <c r="F285" s="8"/>
      <c r="G285" s="8"/>
      <c r="H285" s="8"/>
      <c r="I285" s="8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9.5" customHeight="1" x14ac:dyDescent="0.3">
      <c r="A286" s="7"/>
      <c r="B286" s="8"/>
      <c r="C286" s="8"/>
      <c r="D286" s="8"/>
      <c r="E286" s="8"/>
      <c r="F286" s="8"/>
      <c r="G286" s="8"/>
      <c r="H286" s="8"/>
      <c r="I286" s="8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9.5" customHeight="1" x14ac:dyDescent="0.3">
      <c r="A287" s="7"/>
      <c r="B287" s="8"/>
      <c r="C287" s="8"/>
      <c r="D287" s="8"/>
      <c r="E287" s="8"/>
      <c r="F287" s="8"/>
      <c r="G287" s="8"/>
      <c r="H287" s="8"/>
      <c r="I287" s="8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9.5" customHeight="1" x14ac:dyDescent="0.3">
      <c r="A288" s="7"/>
      <c r="B288" s="8"/>
      <c r="C288" s="8"/>
      <c r="D288" s="8"/>
      <c r="E288" s="8"/>
      <c r="F288" s="8"/>
      <c r="G288" s="8"/>
      <c r="H288" s="8"/>
      <c r="I288" s="8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9.5" customHeight="1" x14ac:dyDescent="0.3">
      <c r="A289" s="7"/>
      <c r="B289" s="8"/>
      <c r="C289" s="8"/>
      <c r="D289" s="8"/>
      <c r="E289" s="8"/>
      <c r="F289" s="8"/>
      <c r="G289" s="8"/>
      <c r="H289" s="8"/>
      <c r="I289" s="8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9.5" customHeight="1" x14ac:dyDescent="0.3">
      <c r="A290" s="7"/>
      <c r="B290" s="8"/>
      <c r="C290" s="8"/>
      <c r="D290" s="8"/>
      <c r="E290" s="8"/>
      <c r="F290" s="8"/>
      <c r="G290" s="8"/>
      <c r="H290" s="8"/>
      <c r="I290" s="8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9.5" customHeight="1" x14ac:dyDescent="0.3">
      <c r="A291" s="7"/>
      <c r="B291" s="8"/>
      <c r="C291" s="8"/>
      <c r="D291" s="8"/>
      <c r="E291" s="8"/>
      <c r="F291" s="8"/>
      <c r="G291" s="8"/>
      <c r="H291" s="8"/>
      <c r="I291" s="8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9.5" customHeight="1" x14ac:dyDescent="0.3">
      <c r="A292" s="7"/>
      <c r="B292" s="8"/>
      <c r="C292" s="8"/>
      <c r="D292" s="8"/>
      <c r="E292" s="8"/>
      <c r="F292" s="8"/>
      <c r="G292" s="8"/>
      <c r="H292" s="8"/>
      <c r="I292" s="8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9.5" customHeight="1" x14ac:dyDescent="0.3">
      <c r="A293" s="7"/>
      <c r="B293" s="8"/>
      <c r="C293" s="8"/>
      <c r="D293" s="8"/>
      <c r="E293" s="8"/>
      <c r="F293" s="8"/>
      <c r="G293" s="8"/>
      <c r="H293" s="8"/>
      <c r="I293" s="8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9.5" customHeight="1" x14ac:dyDescent="0.3">
      <c r="A294" s="7"/>
      <c r="B294" s="8"/>
      <c r="C294" s="8"/>
      <c r="D294" s="8"/>
      <c r="E294" s="8"/>
      <c r="F294" s="8"/>
      <c r="G294" s="8"/>
      <c r="H294" s="8"/>
      <c r="I294" s="8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9.5" customHeight="1" x14ac:dyDescent="0.3">
      <c r="A295" s="7"/>
      <c r="B295" s="8"/>
      <c r="C295" s="8"/>
      <c r="D295" s="8"/>
      <c r="E295" s="8"/>
      <c r="F295" s="8"/>
      <c r="G295" s="8"/>
      <c r="H295" s="8"/>
      <c r="I295" s="8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9.5" customHeight="1" x14ac:dyDescent="0.3">
      <c r="A296" s="7"/>
      <c r="B296" s="8"/>
      <c r="C296" s="8"/>
      <c r="D296" s="8"/>
      <c r="E296" s="8"/>
      <c r="F296" s="8"/>
      <c r="G296" s="8"/>
      <c r="H296" s="8"/>
      <c r="I296" s="8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9.5" customHeight="1" x14ac:dyDescent="0.3">
      <c r="A297" s="7"/>
      <c r="B297" s="8"/>
      <c r="C297" s="8"/>
      <c r="D297" s="8"/>
      <c r="E297" s="8"/>
      <c r="F297" s="8"/>
      <c r="G297" s="8"/>
      <c r="H297" s="8"/>
      <c r="I297" s="8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9.5" customHeight="1" x14ac:dyDescent="0.3">
      <c r="A298" s="7"/>
      <c r="B298" s="8"/>
      <c r="C298" s="8"/>
      <c r="D298" s="8"/>
      <c r="E298" s="8"/>
      <c r="F298" s="8"/>
      <c r="G298" s="8"/>
      <c r="H298" s="8"/>
      <c r="I298" s="8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9.5" customHeight="1" x14ac:dyDescent="0.3">
      <c r="A299" s="7"/>
      <c r="B299" s="8"/>
      <c r="C299" s="8"/>
      <c r="D299" s="8"/>
      <c r="E299" s="8"/>
      <c r="F299" s="8"/>
      <c r="G299" s="8"/>
      <c r="H299" s="8"/>
      <c r="I299" s="8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9.5" customHeight="1" x14ac:dyDescent="0.3">
      <c r="A300" s="7"/>
      <c r="B300" s="8"/>
      <c r="C300" s="8"/>
      <c r="D300" s="8"/>
      <c r="E300" s="8"/>
      <c r="F300" s="8"/>
      <c r="G300" s="8"/>
      <c r="H300" s="8"/>
      <c r="I300" s="8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9.5" customHeight="1" x14ac:dyDescent="0.3">
      <c r="A301" s="7"/>
      <c r="B301" s="8"/>
      <c r="C301" s="8"/>
      <c r="D301" s="8"/>
      <c r="E301" s="8"/>
      <c r="F301" s="8"/>
      <c r="G301" s="8"/>
      <c r="H301" s="8"/>
      <c r="I301" s="8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9.5" customHeight="1" x14ac:dyDescent="0.3">
      <c r="A302" s="7"/>
      <c r="B302" s="8"/>
      <c r="C302" s="8"/>
      <c r="D302" s="8"/>
      <c r="E302" s="8"/>
      <c r="F302" s="8"/>
      <c r="G302" s="8"/>
      <c r="H302" s="8"/>
      <c r="I302" s="8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9.5" customHeight="1" x14ac:dyDescent="0.3">
      <c r="A303" s="7"/>
      <c r="B303" s="8"/>
      <c r="C303" s="8"/>
      <c r="D303" s="8"/>
      <c r="E303" s="8"/>
      <c r="F303" s="8"/>
      <c r="G303" s="8"/>
      <c r="H303" s="8"/>
      <c r="I303" s="8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9.5" customHeight="1" x14ac:dyDescent="0.3">
      <c r="A304" s="7"/>
      <c r="B304" s="8"/>
      <c r="C304" s="8"/>
      <c r="D304" s="8"/>
      <c r="E304" s="8"/>
      <c r="F304" s="8"/>
      <c r="G304" s="8"/>
      <c r="H304" s="8"/>
      <c r="I304" s="8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9.5" customHeight="1" x14ac:dyDescent="0.3">
      <c r="A305" s="7"/>
      <c r="B305" s="8"/>
      <c r="C305" s="8"/>
      <c r="D305" s="8"/>
      <c r="E305" s="8"/>
      <c r="F305" s="8"/>
      <c r="G305" s="8"/>
      <c r="H305" s="8"/>
      <c r="I305" s="8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9.5" customHeight="1" x14ac:dyDescent="0.3">
      <c r="A306" s="7"/>
      <c r="B306" s="8"/>
      <c r="C306" s="8"/>
      <c r="D306" s="8"/>
      <c r="E306" s="8"/>
      <c r="F306" s="8"/>
      <c r="G306" s="8"/>
      <c r="H306" s="8"/>
      <c r="I306" s="8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9.5" customHeight="1" x14ac:dyDescent="0.3">
      <c r="A307" s="7"/>
      <c r="B307" s="8"/>
      <c r="C307" s="8"/>
      <c r="D307" s="8"/>
      <c r="E307" s="8"/>
      <c r="F307" s="8"/>
      <c r="G307" s="8"/>
      <c r="H307" s="8"/>
      <c r="I307" s="8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9.5" customHeight="1" x14ac:dyDescent="0.3">
      <c r="A308" s="7"/>
      <c r="B308" s="8"/>
      <c r="C308" s="8"/>
      <c r="D308" s="8"/>
      <c r="E308" s="8"/>
      <c r="F308" s="8"/>
      <c r="G308" s="8"/>
      <c r="H308" s="8"/>
      <c r="I308" s="8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9.5" customHeight="1" x14ac:dyDescent="0.3">
      <c r="A309" s="7"/>
      <c r="B309" s="8"/>
      <c r="C309" s="8"/>
      <c r="D309" s="8"/>
      <c r="E309" s="8"/>
      <c r="F309" s="8"/>
      <c r="G309" s="8"/>
      <c r="H309" s="8"/>
      <c r="I309" s="8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9.5" customHeight="1" x14ac:dyDescent="0.3">
      <c r="A310" s="7"/>
      <c r="B310" s="8"/>
      <c r="C310" s="8"/>
      <c r="D310" s="8"/>
      <c r="E310" s="8"/>
      <c r="F310" s="8"/>
      <c r="G310" s="8"/>
      <c r="H310" s="8"/>
      <c r="I310" s="8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9.5" customHeight="1" x14ac:dyDescent="0.3">
      <c r="A311" s="7"/>
      <c r="B311" s="8"/>
      <c r="C311" s="8"/>
      <c r="D311" s="8"/>
      <c r="E311" s="8"/>
      <c r="F311" s="8"/>
      <c r="G311" s="8"/>
      <c r="H311" s="8"/>
      <c r="I311" s="8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9.5" customHeight="1" x14ac:dyDescent="0.3">
      <c r="A312" s="7"/>
      <c r="B312" s="8"/>
      <c r="C312" s="8"/>
      <c r="D312" s="8"/>
      <c r="E312" s="8"/>
      <c r="F312" s="8"/>
      <c r="G312" s="8"/>
      <c r="H312" s="8"/>
      <c r="I312" s="8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9.5" customHeight="1" x14ac:dyDescent="0.3">
      <c r="A313" s="7"/>
      <c r="B313" s="8"/>
      <c r="C313" s="8"/>
      <c r="D313" s="8"/>
      <c r="E313" s="8"/>
      <c r="F313" s="8"/>
      <c r="G313" s="8"/>
      <c r="H313" s="8"/>
      <c r="I313" s="8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9.5" customHeight="1" x14ac:dyDescent="0.3">
      <c r="A314" s="7"/>
      <c r="B314" s="8"/>
      <c r="C314" s="8"/>
      <c r="D314" s="8"/>
      <c r="E314" s="8"/>
      <c r="F314" s="8"/>
      <c r="G314" s="8"/>
      <c r="H314" s="8"/>
      <c r="I314" s="8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9.5" customHeight="1" x14ac:dyDescent="0.3">
      <c r="A315" s="7"/>
      <c r="B315" s="8"/>
      <c r="C315" s="8"/>
      <c r="D315" s="8"/>
      <c r="E315" s="8"/>
      <c r="F315" s="8"/>
      <c r="G315" s="8"/>
      <c r="H315" s="8"/>
      <c r="I315" s="8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9.5" customHeight="1" x14ac:dyDescent="0.3">
      <c r="A316" s="7"/>
      <c r="B316" s="8"/>
      <c r="C316" s="8"/>
      <c r="D316" s="8"/>
      <c r="E316" s="8"/>
      <c r="F316" s="8"/>
      <c r="G316" s="8"/>
      <c r="H316" s="8"/>
      <c r="I316" s="8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9.5" customHeight="1" x14ac:dyDescent="0.3">
      <c r="A317" s="7"/>
      <c r="B317" s="8"/>
      <c r="C317" s="8"/>
      <c r="D317" s="8"/>
      <c r="E317" s="8"/>
      <c r="F317" s="8"/>
      <c r="G317" s="8"/>
      <c r="H317" s="8"/>
      <c r="I317" s="8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9.5" customHeight="1" x14ac:dyDescent="0.3">
      <c r="A318" s="7"/>
      <c r="B318" s="8"/>
      <c r="C318" s="8"/>
      <c r="D318" s="8"/>
      <c r="E318" s="8"/>
      <c r="F318" s="8"/>
      <c r="G318" s="8"/>
      <c r="H318" s="8"/>
      <c r="I318" s="8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9.5" customHeight="1" x14ac:dyDescent="0.3">
      <c r="A319" s="7"/>
      <c r="B319" s="8"/>
      <c r="C319" s="8"/>
      <c r="D319" s="8"/>
      <c r="E319" s="8"/>
      <c r="F319" s="8"/>
      <c r="G319" s="8"/>
      <c r="H319" s="8"/>
      <c r="I319" s="8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9.5" customHeight="1" x14ac:dyDescent="0.3">
      <c r="A320" s="7"/>
      <c r="B320" s="8"/>
      <c r="C320" s="8"/>
      <c r="D320" s="8"/>
      <c r="E320" s="8"/>
      <c r="F320" s="8"/>
      <c r="G320" s="8"/>
      <c r="H320" s="8"/>
      <c r="I320" s="8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9.5" customHeight="1" x14ac:dyDescent="0.3">
      <c r="A321" s="7"/>
      <c r="B321" s="8"/>
      <c r="C321" s="8"/>
      <c r="D321" s="8"/>
      <c r="E321" s="8"/>
      <c r="F321" s="8"/>
      <c r="G321" s="8"/>
      <c r="H321" s="8"/>
      <c r="I321" s="8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9.5" customHeight="1" x14ac:dyDescent="0.3">
      <c r="A322" s="7"/>
      <c r="B322" s="8"/>
      <c r="C322" s="8"/>
      <c r="D322" s="8"/>
      <c r="E322" s="8"/>
      <c r="F322" s="8"/>
      <c r="G322" s="8"/>
      <c r="H322" s="8"/>
      <c r="I322" s="8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9.5" customHeight="1" x14ac:dyDescent="0.3">
      <c r="A323" s="7"/>
      <c r="B323" s="8"/>
      <c r="C323" s="8"/>
      <c r="D323" s="8"/>
      <c r="E323" s="8"/>
      <c r="F323" s="8"/>
      <c r="G323" s="8"/>
      <c r="H323" s="8"/>
      <c r="I323" s="8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9.5" customHeight="1" x14ac:dyDescent="0.3">
      <c r="A324" s="7"/>
      <c r="B324" s="8"/>
      <c r="C324" s="8"/>
      <c r="D324" s="8"/>
      <c r="E324" s="8"/>
      <c r="F324" s="8"/>
      <c r="G324" s="8"/>
      <c r="H324" s="8"/>
      <c r="I324" s="8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9.5" customHeight="1" x14ac:dyDescent="0.3">
      <c r="A325" s="7"/>
      <c r="B325" s="8"/>
      <c r="C325" s="8"/>
      <c r="D325" s="8"/>
      <c r="E325" s="8"/>
      <c r="F325" s="8"/>
      <c r="G325" s="8"/>
      <c r="H325" s="8"/>
      <c r="I325" s="8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9.5" customHeight="1" x14ac:dyDescent="0.3">
      <c r="A326" s="7"/>
      <c r="B326" s="8"/>
      <c r="C326" s="8"/>
      <c r="D326" s="8"/>
      <c r="E326" s="8"/>
      <c r="F326" s="8"/>
      <c r="G326" s="8"/>
      <c r="H326" s="8"/>
      <c r="I326" s="8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9.5" customHeight="1" x14ac:dyDescent="0.3">
      <c r="A327" s="7"/>
      <c r="B327" s="8"/>
      <c r="C327" s="8"/>
      <c r="D327" s="8"/>
      <c r="E327" s="8"/>
      <c r="F327" s="8"/>
      <c r="G327" s="8"/>
      <c r="H327" s="8"/>
      <c r="I327" s="8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9.5" customHeight="1" x14ac:dyDescent="0.3">
      <c r="A328" s="7"/>
      <c r="B328" s="8"/>
      <c r="C328" s="8"/>
      <c r="D328" s="8"/>
      <c r="E328" s="8"/>
      <c r="F328" s="8"/>
      <c r="G328" s="8"/>
      <c r="H328" s="8"/>
      <c r="I328" s="8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9.5" customHeight="1" x14ac:dyDescent="0.3">
      <c r="A329" s="7"/>
      <c r="B329" s="8"/>
      <c r="C329" s="8"/>
      <c r="D329" s="8"/>
      <c r="E329" s="8"/>
      <c r="F329" s="8"/>
      <c r="G329" s="8"/>
      <c r="H329" s="8"/>
      <c r="I329" s="8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9.5" customHeight="1" x14ac:dyDescent="0.3">
      <c r="A330" s="7"/>
      <c r="B330" s="8"/>
      <c r="C330" s="8"/>
      <c r="D330" s="8"/>
      <c r="E330" s="8"/>
      <c r="F330" s="8"/>
      <c r="G330" s="8"/>
      <c r="H330" s="8"/>
      <c r="I330" s="8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9.5" customHeight="1" x14ac:dyDescent="0.3">
      <c r="A331" s="7"/>
      <c r="B331" s="8"/>
      <c r="C331" s="8"/>
      <c r="D331" s="8"/>
      <c r="E331" s="8"/>
      <c r="F331" s="8"/>
      <c r="G331" s="8"/>
      <c r="H331" s="8"/>
      <c r="I331" s="8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9.5" customHeight="1" x14ac:dyDescent="0.3">
      <c r="A332" s="7"/>
      <c r="B332" s="8"/>
      <c r="C332" s="8"/>
      <c r="D332" s="8"/>
      <c r="E332" s="8"/>
      <c r="F332" s="8"/>
      <c r="G332" s="8"/>
      <c r="H332" s="8"/>
      <c r="I332" s="8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9.5" customHeight="1" x14ac:dyDescent="0.3">
      <c r="A333" s="7"/>
      <c r="B333" s="8"/>
      <c r="C333" s="8"/>
      <c r="D333" s="8"/>
      <c r="E333" s="8"/>
      <c r="F333" s="8"/>
      <c r="G333" s="8"/>
      <c r="H333" s="8"/>
      <c r="I333" s="8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9.5" customHeight="1" x14ac:dyDescent="0.3">
      <c r="A334" s="7"/>
      <c r="B334" s="8"/>
      <c r="C334" s="8"/>
      <c r="D334" s="8"/>
      <c r="E334" s="8"/>
      <c r="F334" s="8"/>
      <c r="G334" s="8"/>
      <c r="H334" s="8"/>
      <c r="I334" s="8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9.5" customHeight="1" x14ac:dyDescent="0.3">
      <c r="A335" s="7"/>
      <c r="B335" s="8"/>
      <c r="C335" s="8"/>
      <c r="D335" s="8"/>
      <c r="E335" s="8"/>
      <c r="F335" s="8"/>
      <c r="G335" s="8"/>
      <c r="H335" s="8"/>
      <c r="I335" s="8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9.5" customHeight="1" x14ac:dyDescent="0.3">
      <c r="A336" s="7"/>
      <c r="B336" s="8"/>
      <c r="C336" s="8"/>
      <c r="D336" s="8"/>
      <c r="E336" s="8"/>
      <c r="F336" s="8"/>
      <c r="G336" s="8"/>
      <c r="H336" s="8"/>
      <c r="I336" s="8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9.5" customHeight="1" x14ac:dyDescent="0.3">
      <c r="A337" s="7"/>
      <c r="B337" s="8"/>
      <c r="C337" s="8"/>
      <c r="D337" s="8"/>
      <c r="E337" s="8"/>
      <c r="F337" s="8"/>
      <c r="G337" s="8"/>
      <c r="H337" s="8"/>
      <c r="I337" s="8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9.5" customHeight="1" x14ac:dyDescent="0.3">
      <c r="A338" s="7"/>
      <c r="B338" s="8"/>
      <c r="C338" s="8"/>
      <c r="D338" s="8"/>
      <c r="E338" s="8"/>
      <c r="F338" s="8"/>
      <c r="G338" s="8"/>
      <c r="H338" s="8"/>
      <c r="I338" s="8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9.5" customHeight="1" x14ac:dyDescent="0.3">
      <c r="A339" s="7"/>
      <c r="B339" s="8"/>
      <c r="C339" s="8"/>
      <c r="D339" s="8"/>
      <c r="E339" s="8"/>
      <c r="F339" s="8"/>
      <c r="G339" s="8"/>
      <c r="H339" s="8"/>
      <c r="I339" s="8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9.5" customHeight="1" x14ac:dyDescent="0.3">
      <c r="A340" s="7"/>
      <c r="B340" s="8"/>
      <c r="C340" s="8"/>
      <c r="D340" s="8"/>
      <c r="E340" s="8"/>
      <c r="F340" s="8"/>
      <c r="G340" s="8"/>
      <c r="H340" s="8"/>
      <c r="I340" s="8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9.5" customHeight="1" x14ac:dyDescent="0.3">
      <c r="A341" s="7"/>
      <c r="B341" s="8"/>
      <c r="C341" s="8"/>
      <c r="D341" s="8"/>
      <c r="E341" s="8"/>
      <c r="F341" s="8"/>
      <c r="G341" s="8"/>
      <c r="H341" s="8"/>
      <c r="I341" s="8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9.5" customHeight="1" x14ac:dyDescent="0.3">
      <c r="A342" s="7"/>
      <c r="B342" s="8"/>
      <c r="C342" s="8"/>
      <c r="D342" s="8"/>
      <c r="E342" s="8"/>
      <c r="F342" s="8"/>
      <c r="G342" s="8"/>
      <c r="H342" s="8"/>
      <c r="I342" s="8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9.5" customHeight="1" x14ac:dyDescent="0.3">
      <c r="A343" s="7"/>
      <c r="B343" s="8"/>
      <c r="C343" s="8"/>
      <c r="D343" s="8"/>
      <c r="E343" s="8"/>
      <c r="F343" s="8"/>
      <c r="G343" s="8"/>
      <c r="H343" s="8"/>
      <c r="I343" s="8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9.5" customHeight="1" x14ac:dyDescent="0.3">
      <c r="A344" s="7"/>
      <c r="B344" s="8"/>
      <c r="C344" s="8"/>
      <c r="D344" s="8"/>
      <c r="E344" s="8"/>
      <c r="F344" s="8"/>
      <c r="G344" s="8"/>
      <c r="H344" s="8"/>
      <c r="I344" s="8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9.5" customHeight="1" x14ac:dyDescent="0.3">
      <c r="A345" s="7"/>
      <c r="B345" s="8"/>
      <c r="C345" s="8"/>
      <c r="D345" s="8"/>
      <c r="E345" s="8"/>
      <c r="F345" s="8"/>
      <c r="G345" s="8"/>
      <c r="H345" s="8"/>
      <c r="I345" s="8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9.5" customHeight="1" x14ac:dyDescent="0.3">
      <c r="A346" s="7"/>
      <c r="B346" s="8"/>
      <c r="C346" s="8"/>
      <c r="D346" s="8"/>
      <c r="E346" s="8"/>
      <c r="F346" s="8"/>
      <c r="G346" s="8"/>
      <c r="H346" s="8"/>
      <c r="I346" s="8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9.5" customHeight="1" x14ac:dyDescent="0.3">
      <c r="A347" s="7"/>
      <c r="B347" s="8"/>
      <c r="C347" s="8"/>
      <c r="D347" s="8"/>
      <c r="E347" s="8"/>
      <c r="F347" s="8"/>
      <c r="G347" s="8"/>
      <c r="H347" s="8"/>
      <c r="I347" s="8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9.5" customHeight="1" x14ac:dyDescent="0.3">
      <c r="A348" s="7"/>
      <c r="B348" s="8"/>
      <c r="C348" s="8"/>
      <c r="D348" s="8"/>
      <c r="E348" s="8"/>
      <c r="F348" s="8"/>
      <c r="G348" s="8"/>
      <c r="H348" s="8"/>
      <c r="I348" s="8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9.5" customHeight="1" x14ac:dyDescent="0.3">
      <c r="A349" s="7"/>
      <c r="B349" s="8"/>
      <c r="C349" s="8"/>
      <c r="D349" s="8"/>
      <c r="E349" s="8"/>
      <c r="F349" s="8"/>
      <c r="G349" s="8"/>
      <c r="H349" s="8"/>
      <c r="I349" s="8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9.5" customHeight="1" x14ac:dyDescent="0.3">
      <c r="A350" s="7"/>
      <c r="B350" s="8"/>
      <c r="C350" s="8"/>
      <c r="D350" s="8"/>
      <c r="E350" s="8"/>
      <c r="F350" s="8"/>
      <c r="G350" s="8"/>
      <c r="H350" s="8"/>
      <c r="I350" s="8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9.5" customHeight="1" x14ac:dyDescent="0.3">
      <c r="A351" s="7"/>
      <c r="B351" s="8"/>
      <c r="C351" s="8"/>
      <c r="D351" s="8"/>
      <c r="E351" s="8"/>
      <c r="F351" s="8"/>
      <c r="G351" s="8"/>
      <c r="H351" s="8"/>
      <c r="I351" s="8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9.5" customHeight="1" x14ac:dyDescent="0.3">
      <c r="A352" s="7"/>
      <c r="B352" s="8"/>
      <c r="C352" s="8"/>
      <c r="D352" s="8"/>
      <c r="E352" s="8"/>
      <c r="F352" s="8"/>
      <c r="G352" s="8"/>
      <c r="H352" s="8"/>
      <c r="I352" s="8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9.5" customHeight="1" x14ac:dyDescent="0.3">
      <c r="A353" s="7"/>
      <c r="B353" s="8"/>
      <c r="C353" s="8"/>
      <c r="D353" s="8"/>
      <c r="E353" s="8"/>
      <c r="F353" s="8"/>
      <c r="G353" s="8"/>
      <c r="H353" s="8"/>
      <c r="I353" s="8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9.5" customHeight="1" x14ac:dyDescent="0.3">
      <c r="A354" s="7"/>
      <c r="B354" s="8"/>
      <c r="C354" s="8"/>
      <c r="D354" s="8"/>
      <c r="E354" s="8"/>
      <c r="F354" s="8"/>
      <c r="G354" s="8"/>
      <c r="H354" s="8"/>
      <c r="I354" s="8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9.5" customHeight="1" x14ac:dyDescent="0.3">
      <c r="A355" s="7"/>
      <c r="B355" s="8"/>
      <c r="C355" s="8"/>
      <c r="D355" s="8"/>
      <c r="E355" s="8"/>
      <c r="F355" s="8"/>
      <c r="G355" s="8"/>
      <c r="H355" s="8"/>
      <c r="I355" s="8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9.5" customHeight="1" x14ac:dyDescent="0.3">
      <c r="A356" s="7"/>
      <c r="B356" s="8"/>
      <c r="C356" s="8"/>
      <c r="D356" s="8"/>
      <c r="E356" s="8"/>
      <c r="F356" s="8"/>
      <c r="G356" s="8"/>
      <c r="H356" s="8"/>
      <c r="I356" s="8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9.5" customHeight="1" x14ac:dyDescent="0.3">
      <c r="A357" s="7"/>
      <c r="B357" s="8"/>
      <c r="C357" s="8"/>
      <c r="D357" s="8"/>
      <c r="E357" s="8"/>
      <c r="F357" s="8"/>
      <c r="G357" s="8"/>
      <c r="H357" s="8"/>
      <c r="I357" s="8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9.5" customHeight="1" x14ac:dyDescent="0.3">
      <c r="A358" s="7"/>
      <c r="B358" s="8"/>
      <c r="C358" s="8"/>
      <c r="D358" s="8"/>
      <c r="E358" s="8"/>
      <c r="F358" s="8"/>
      <c r="G358" s="8"/>
      <c r="H358" s="8"/>
      <c r="I358" s="8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9.5" customHeight="1" x14ac:dyDescent="0.3">
      <c r="A359" s="7"/>
      <c r="B359" s="8"/>
      <c r="C359" s="8"/>
      <c r="D359" s="8"/>
      <c r="E359" s="8"/>
      <c r="F359" s="8"/>
      <c r="G359" s="8"/>
      <c r="H359" s="8"/>
      <c r="I359" s="8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9.5" customHeight="1" x14ac:dyDescent="0.3">
      <c r="A360" s="7"/>
      <c r="B360" s="8"/>
      <c r="C360" s="8"/>
      <c r="D360" s="8"/>
      <c r="E360" s="8"/>
      <c r="F360" s="8"/>
      <c r="G360" s="8"/>
      <c r="H360" s="8"/>
      <c r="I360" s="8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9.5" customHeight="1" x14ac:dyDescent="0.3">
      <c r="A361" s="7"/>
      <c r="B361" s="8"/>
      <c r="C361" s="8"/>
      <c r="D361" s="8"/>
      <c r="E361" s="8"/>
      <c r="F361" s="8"/>
      <c r="G361" s="8"/>
      <c r="H361" s="8"/>
      <c r="I361" s="8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9.5" customHeight="1" x14ac:dyDescent="0.3">
      <c r="A362" s="7"/>
      <c r="B362" s="8"/>
      <c r="C362" s="8"/>
      <c r="D362" s="8"/>
      <c r="E362" s="8"/>
      <c r="F362" s="8"/>
      <c r="G362" s="8"/>
      <c r="H362" s="8"/>
      <c r="I362" s="8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9.5" customHeight="1" x14ac:dyDescent="0.3">
      <c r="A363" s="7"/>
      <c r="B363" s="8"/>
      <c r="C363" s="8"/>
      <c r="D363" s="8"/>
      <c r="E363" s="8"/>
      <c r="F363" s="8"/>
      <c r="G363" s="8"/>
      <c r="H363" s="8"/>
      <c r="I363" s="8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9.5" customHeight="1" x14ac:dyDescent="0.3">
      <c r="A364" s="7"/>
      <c r="B364" s="8"/>
      <c r="C364" s="8"/>
      <c r="D364" s="8"/>
      <c r="E364" s="8"/>
      <c r="F364" s="8"/>
      <c r="G364" s="8"/>
      <c r="H364" s="8"/>
      <c r="I364" s="8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9.5" customHeight="1" x14ac:dyDescent="0.3">
      <c r="A365" s="7"/>
      <c r="B365" s="8"/>
      <c r="C365" s="8"/>
      <c r="D365" s="8"/>
      <c r="E365" s="8"/>
      <c r="F365" s="8"/>
      <c r="G365" s="8"/>
      <c r="H365" s="8"/>
      <c r="I365" s="8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9.5" customHeight="1" x14ac:dyDescent="0.3">
      <c r="A366" s="7"/>
      <c r="B366" s="8"/>
      <c r="C366" s="8"/>
      <c r="D366" s="8"/>
      <c r="E366" s="8"/>
      <c r="F366" s="8"/>
      <c r="G366" s="8"/>
      <c r="H366" s="8"/>
      <c r="I366" s="8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9.5" customHeight="1" x14ac:dyDescent="0.3">
      <c r="A367" s="7"/>
      <c r="B367" s="8"/>
      <c r="C367" s="8"/>
      <c r="D367" s="8"/>
      <c r="E367" s="8"/>
      <c r="F367" s="8"/>
      <c r="G367" s="8"/>
      <c r="H367" s="8"/>
      <c r="I367" s="8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9.5" customHeight="1" x14ac:dyDescent="0.3">
      <c r="A368" s="7"/>
      <c r="B368" s="8"/>
      <c r="C368" s="8"/>
      <c r="D368" s="8"/>
      <c r="E368" s="8"/>
      <c r="F368" s="8"/>
      <c r="G368" s="8"/>
      <c r="H368" s="8"/>
      <c r="I368" s="8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9.5" customHeight="1" x14ac:dyDescent="0.3">
      <c r="A369" s="7"/>
      <c r="B369" s="8"/>
      <c r="C369" s="8"/>
      <c r="D369" s="8"/>
      <c r="E369" s="8"/>
      <c r="F369" s="8"/>
      <c r="G369" s="8"/>
      <c r="H369" s="8"/>
      <c r="I369" s="8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9.5" customHeight="1" x14ac:dyDescent="0.3">
      <c r="A370" s="7"/>
      <c r="B370" s="8"/>
      <c r="C370" s="8"/>
      <c r="D370" s="8"/>
      <c r="E370" s="8"/>
      <c r="F370" s="8"/>
      <c r="G370" s="8"/>
      <c r="H370" s="8"/>
      <c r="I370" s="8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9.5" customHeight="1" x14ac:dyDescent="0.3">
      <c r="A371" s="7"/>
      <c r="B371" s="8"/>
      <c r="C371" s="8"/>
      <c r="D371" s="8"/>
      <c r="E371" s="8"/>
      <c r="F371" s="8"/>
      <c r="G371" s="8"/>
      <c r="H371" s="8"/>
      <c r="I371" s="8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9.5" customHeight="1" x14ac:dyDescent="0.3">
      <c r="A372" s="7"/>
      <c r="B372" s="8"/>
      <c r="C372" s="8"/>
      <c r="D372" s="8"/>
      <c r="E372" s="8"/>
      <c r="F372" s="8"/>
      <c r="G372" s="8"/>
      <c r="H372" s="8"/>
      <c r="I372" s="8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9.5" customHeight="1" x14ac:dyDescent="0.3">
      <c r="A373" s="7"/>
      <c r="B373" s="8"/>
      <c r="C373" s="8"/>
      <c r="D373" s="8"/>
      <c r="E373" s="8"/>
      <c r="F373" s="8"/>
      <c r="G373" s="8"/>
      <c r="H373" s="8"/>
      <c r="I373" s="8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9.5" customHeight="1" x14ac:dyDescent="0.3">
      <c r="A374" s="7"/>
      <c r="B374" s="8"/>
      <c r="C374" s="8"/>
      <c r="D374" s="8"/>
      <c r="E374" s="8"/>
      <c r="F374" s="8"/>
      <c r="G374" s="8"/>
      <c r="H374" s="8"/>
      <c r="I374" s="8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9.5" customHeight="1" x14ac:dyDescent="0.3">
      <c r="A375" s="7"/>
      <c r="B375" s="8"/>
      <c r="C375" s="8"/>
      <c r="D375" s="8"/>
      <c r="E375" s="8"/>
      <c r="F375" s="8"/>
      <c r="G375" s="8"/>
      <c r="H375" s="8"/>
      <c r="I375" s="8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9.5" customHeight="1" x14ac:dyDescent="0.3">
      <c r="A376" s="7"/>
      <c r="B376" s="8"/>
      <c r="C376" s="8"/>
      <c r="D376" s="8"/>
      <c r="E376" s="8"/>
      <c r="F376" s="8"/>
      <c r="G376" s="8"/>
      <c r="H376" s="8"/>
      <c r="I376" s="8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9.5" customHeight="1" x14ac:dyDescent="0.3">
      <c r="A377" s="7"/>
      <c r="B377" s="8"/>
      <c r="C377" s="8"/>
      <c r="D377" s="8"/>
      <c r="E377" s="8"/>
      <c r="F377" s="8"/>
      <c r="G377" s="8"/>
      <c r="H377" s="8"/>
      <c r="I377" s="8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9.5" customHeight="1" x14ac:dyDescent="0.3">
      <c r="A378" s="7"/>
      <c r="B378" s="8"/>
      <c r="C378" s="8"/>
      <c r="D378" s="8"/>
      <c r="E378" s="8"/>
      <c r="F378" s="8"/>
      <c r="G378" s="8"/>
      <c r="H378" s="8"/>
      <c r="I378" s="8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9.5" customHeight="1" x14ac:dyDescent="0.3">
      <c r="A379" s="7"/>
      <c r="B379" s="8"/>
      <c r="C379" s="8"/>
      <c r="D379" s="8"/>
      <c r="E379" s="8"/>
      <c r="F379" s="8"/>
      <c r="G379" s="8"/>
      <c r="H379" s="8"/>
      <c r="I379" s="8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9.5" customHeight="1" x14ac:dyDescent="0.3">
      <c r="A380" s="7"/>
      <c r="B380" s="8"/>
      <c r="C380" s="8"/>
      <c r="D380" s="8"/>
      <c r="E380" s="8"/>
      <c r="F380" s="8"/>
      <c r="G380" s="8"/>
      <c r="H380" s="8"/>
      <c r="I380" s="8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9.5" customHeight="1" x14ac:dyDescent="0.3">
      <c r="A381" s="7"/>
      <c r="B381" s="8"/>
      <c r="C381" s="8"/>
      <c r="D381" s="8"/>
      <c r="E381" s="8"/>
      <c r="F381" s="8"/>
      <c r="G381" s="8"/>
      <c r="H381" s="8"/>
      <c r="I381" s="8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9.5" customHeight="1" x14ac:dyDescent="0.3">
      <c r="A382" s="7"/>
      <c r="B382" s="8"/>
      <c r="C382" s="8"/>
      <c r="D382" s="8"/>
      <c r="E382" s="8"/>
      <c r="F382" s="8"/>
      <c r="G382" s="8"/>
      <c r="H382" s="8"/>
      <c r="I382" s="8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9.5" customHeight="1" x14ac:dyDescent="0.3">
      <c r="A383" s="7"/>
      <c r="B383" s="8"/>
      <c r="C383" s="8"/>
      <c r="D383" s="8"/>
      <c r="E383" s="8"/>
      <c r="F383" s="8"/>
      <c r="G383" s="8"/>
      <c r="H383" s="8"/>
      <c r="I383" s="8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9.5" customHeight="1" x14ac:dyDescent="0.3">
      <c r="A384" s="7"/>
      <c r="B384" s="8"/>
      <c r="C384" s="8"/>
      <c r="D384" s="8"/>
      <c r="E384" s="8"/>
      <c r="F384" s="8"/>
      <c r="G384" s="8"/>
      <c r="H384" s="8"/>
      <c r="I384" s="8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9.5" customHeight="1" x14ac:dyDescent="0.3">
      <c r="A385" s="7"/>
      <c r="B385" s="8"/>
      <c r="C385" s="8"/>
      <c r="D385" s="8"/>
      <c r="E385" s="8"/>
      <c r="F385" s="8"/>
      <c r="G385" s="8"/>
      <c r="H385" s="8"/>
      <c r="I385" s="8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9.5" customHeight="1" x14ac:dyDescent="0.3">
      <c r="A386" s="7"/>
      <c r="B386" s="8"/>
      <c r="C386" s="8"/>
      <c r="D386" s="8"/>
      <c r="E386" s="8"/>
      <c r="F386" s="8"/>
      <c r="G386" s="8"/>
      <c r="H386" s="8"/>
      <c r="I386" s="8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9.5" customHeight="1" x14ac:dyDescent="0.3">
      <c r="A387" s="7"/>
      <c r="B387" s="8"/>
      <c r="C387" s="8"/>
      <c r="D387" s="8"/>
      <c r="E387" s="8"/>
      <c r="F387" s="8"/>
      <c r="G387" s="8"/>
      <c r="H387" s="8"/>
      <c r="I387" s="8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9.5" customHeight="1" x14ac:dyDescent="0.3">
      <c r="A388" s="7"/>
      <c r="B388" s="8"/>
      <c r="C388" s="8"/>
      <c r="D388" s="8"/>
      <c r="E388" s="8"/>
      <c r="F388" s="8"/>
      <c r="G388" s="8"/>
      <c r="H388" s="8"/>
      <c r="I388" s="8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9.5" customHeight="1" x14ac:dyDescent="0.3">
      <c r="A389" s="7"/>
      <c r="B389" s="8"/>
      <c r="C389" s="8"/>
      <c r="D389" s="8"/>
      <c r="E389" s="8"/>
      <c r="F389" s="8"/>
      <c r="G389" s="8"/>
      <c r="H389" s="8"/>
      <c r="I389" s="8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9.5" customHeight="1" x14ac:dyDescent="0.3">
      <c r="A390" s="7"/>
      <c r="B390" s="8"/>
      <c r="C390" s="8"/>
      <c r="D390" s="8"/>
      <c r="E390" s="8"/>
      <c r="F390" s="8"/>
      <c r="G390" s="8"/>
      <c r="H390" s="8"/>
      <c r="I390" s="8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9.5" customHeight="1" x14ac:dyDescent="0.3">
      <c r="A391" s="7"/>
      <c r="B391" s="8"/>
      <c r="C391" s="8"/>
      <c r="D391" s="8"/>
      <c r="E391" s="8"/>
      <c r="F391" s="8"/>
      <c r="G391" s="8"/>
      <c r="H391" s="8"/>
      <c r="I391" s="8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9.5" customHeight="1" x14ac:dyDescent="0.3">
      <c r="A392" s="7"/>
      <c r="B392" s="8"/>
      <c r="C392" s="8"/>
      <c r="D392" s="8"/>
      <c r="E392" s="8"/>
      <c r="F392" s="8"/>
      <c r="G392" s="8"/>
      <c r="H392" s="8"/>
      <c r="I392" s="8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9.5" customHeight="1" x14ac:dyDescent="0.3">
      <c r="A393" s="7"/>
      <c r="B393" s="8"/>
      <c r="C393" s="8"/>
      <c r="D393" s="8"/>
      <c r="E393" s="8"/>
      <c r="F393" s="8"/>
      <c r="G393" s="8"/>
      <c r="H393" s="8"/>
      <c r="I393" s="8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9.5" customHeight="1" x14ac:dyDescent="0.3">
      <c r="A394" s="7"/>
      <c r="B394" s="8"/>
      <c r="C394" s="8"/>
      <c r="D394" s="8"/>
      <c r="E394" s="8"/>
      <c r="F394" s="8"/>
      <c r="G394" s="8"/>
      <c r="H394" s="8"/>
      <c r="I394" s="8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9.5" customHeight="1" x14ac:dyDescent="0.3">
      <c r="A395" s="7"/>
      <c r="B395" s="8"/>
      <c r="C395" s="8"/>
      <c r="D395" s="8"/>
      <c r="E395" s="8"/>
      <c r="F395" s="8"/>
      <c r="G395" s="8"/>
      <c r="H395" s="8"/>
      <c r="I395" s="8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9.5" customHeight="1" x14ac:dyDescent="0.3">
      <c r="A396" s="7"/>
      <c r="B396" s="8"/>
      <c r="C396" s="8"/>
      <c r="D396" s="8"/>
      <c r="E396" s="8"/>
      <c r="F396" s="8"/>
      <c r="G396" s="8"/>
      <c r="H396" s="8"/>
      <c r="I396" s="8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9.5" customHeight="1" x14ac:dyDescent="0.3">
      <c r="A397" s="7"/>
      <c r="B397" s="8"/>
      <c r="C397" s="8"/>
      <c r="D397" s="8"/>
      <c r="E397" s="8"/>
      <c r="F397" s="8"/>
      <c r="G397" s="8"/>
      <c r="H397" s="8"/>
      <c r="I397" s="8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9.5" customHeight="1" x14ac:dyDescent="0.3">
      <c r="A398" s="7"/>
      <c r="B398" s="8"/>
      <c r="C398" s="8"/>
      <c r="D398" s="8"/>
      <c r="E398" s="8"/>
      <c r="F398" s="8"/>
      <c r="G398" s="8"/>
      <c r="H398" s="8"/>
      <c r="I398" s="8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9.5" customHeight="1" x14ac:dyDescent="0.3">
      <c r="A399" s="7"/>
      <c r="B399" s="8"/>
      <c r="C399" s="8"/>
      <c r="D399" s="8"/>
      <c r="E399" s="8"/>
      <c r="F399" s="8"/>
      <c r="G399" s="8"/>
      <c r="H399" s="8"/>
      <c r="I399" s="8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9.5" customHeight="1" x14ac:dyDescent="0.3">
      <c r="A400" s="7"/>
      <c r="B400" s="8"/>
      <c r="C400" s="8"/>
      <c r="D400" s="8"/>
      <c r="E400" s="8"/>
      <c r="F400" s="8"/>
      <c r="G400" s="8"/>
      <c r="H400" s="8"/>
      <c r="I400" s="8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9.5" customHeight="1" x14ac:dyDescent="0.3">
      <c r="A401" s="7"/>
      <c r="B401" s="8"/>
      <c r="C401" s="8"/>
      <c r="D401" s="8"/>
      <c r="E401" s="8"/>
      <c r="F401" s="8"/>
      <c r="G401" s="8"/>
      <c r="H401" s="8"/>
      <c r="I401" s="8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9.5" customHeight="1" x14ac:dyDescent="0.3">
      <c r="A402" s="7"/>
      <c r="B402" s="8"/>
      <c r="C402" s="8"/>
      <c r="D402" s="8"/>
      <c r="E402" s="8"/>
      <c r="F402" s="8"/>
      <c r="G402" s="8"/>
      <c r="H402" s="8"/>
      <c r="I402" s="8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9.5" customHeight="1" x14ac:dyDescent="0.3">
      <c r="A403" s="7"/>
      <c r="B403" s="8"/>
      <c r="C403" s="8"/>
      <c r="D403" s="8"/>
      <c r="E403" s="8"/>
      <c r="F403" s="8"/>
      <c r="G403" s="8"/>
      <c r="H403" s="8"/>
      <c r="I403" s="8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9.5" customHeight="1" x14ac:dyDescent="0.3">
      <c r="A404" s="7"/>
      <c r="B404" s="8"/>
      <c r="C404" s="8"/>
      <c r="D404" s="8"/>
      <c r="E404" s="8"/>
      <c r="F404" s="8"/>
      <c r="G404" s="8"/>
      <c r="H404" s="8"/>
      <c r="I404" s="8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9.5" customHeight="1" x14ac:dyDescent="0.3">
      <c r="A405" s="7"/>
      <c r="B405" s="8"/>
      <c r="C405" s="8"/>
      <c r="D405" s="8"/>
      <c r="E405" s="8"/>
      <c r="F405" s="8"/>
      <c r="G405" s="8"/>
      <c r="H405" s="8"/>
      <c r="I405" s="8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9.5" customHeight="1" x14ac:dyDescent="0.3">
      <c r="A406" s="7"/>
      <c r="B406" s="8"/>
      <c r="C406" s="8"/>
      <c r="D406" s="8"/>
      <c r="E406" s="8"/>
      <c r="F406" s="8"/>
      <c r="G406" s="8"/>
      <c r="H406" s="8"/>
      <c r="I406" s="8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9.5" customHeight="1" x14ac:dyDescent="0.3">
      <c r="A407" s="7"/>
      <c r="B407" s="8"/>
      <c r="C407" s="8"/>
      <c r="D407" s="8"/>
      <c r="E407" s="8"/>
      <c r="F407" s="8"/>
      <c r="G407" s="8"/>
      <c r="H407" s="8"/>
      <c r="I407" s="8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9.5" customHeight="1" x14ac:dyDescent="0.3">
      <c r="A408" s="7"/>
      <c r="B408" s="8"/>
      <c r="C408" s="8"/>
      <c r="D408" s="8"/>
      <c r="E408" s="8"/>
      <c r="F408" s="8"/>
      <c r="G408" s="8"/>
      <c r="H408" s="8"/>
      <c r="I408" s="8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9.5" customHeight="1" x14ac:dyDescent="0.3">
      <c r="A409" s="7"/>
      <c r="B409" s="8"/>
      <c r="C409" s="8"/>
      <c r="D409" s="8"/>
      <c r="E409" s="8"/>
      <c r="F409" s="8"/>
      <c r="G409" s="8"/>
      <c r="H409" s="8"/>
      <c r="I409" s="8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9.5" customHeight="1" x14ac:dyDescent="0.3">
      <c r="A410" s="7"/>
      <c r="B410" s="8"/>
      <c r="C410" s="8"/>
      <c r="D410" s="8"/>
      <c r="E410" s="8"/>
      <c r="F410" s="8"/>
      <c r="G410" s="8"/>
      <c r="H410" s="8"/>
      <c r="I410" s="8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9.5" customHeight="1" x14ac:dyDescent="0.3">
      <c r="A411" s="7"/>
      <c r="B411" s="8"/>
      <c r="C411" s="8"/>
      <c r="D411" s="8"/>
      <c r="E411" s="8"/>
      <c r="F411" s="8"/>
      <c r="G411" s="8"/>
      <c r="H411" s="8"/>
      <c r="I411" s="8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9.5" customHeight="1" x14ac:dyDescent="0.3">
      <c r="A412" s="7"/>
      <c r="B412" s="8"/>
      <c r="C412" s="8"/>
      <c r="D412" s="8"/>
      <c r="E412" s="8"/>
      <c r="F412" s="8"/>
      <c r="G412" s="8"/>
      <c r="H412" s="8"/>
      <c r="I412" s="8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9.5" customHeight="1" x14ac:dyDescent="0.3">
      <c r="A413" s="7"/>
      <c r="B413" s="8"/>
      <c r="C413" s="8"/>
      <c r="D413" s="8"/>
      <c r="E413" s="8"/>
      <c r="F413" s="8"/>
      <c r="G413" s="8"/>
      <c r="H413" s="8"/>
      <c r="I413" s="8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9.5" customHeight="1" x14ac:dyDescent="0.3">
      <c r="A414" s="7"/>
      <c r="B414" s="8"/>
      <c r="C414" s="8"/>
      <c r="D414" s="8"/>
      <c r="E414" s="8"/>
      <c r="F414" s="8"/>
      <c r="G414" s="8"/>
      <c r="H414" s="8"/>
      <c r="I414" s="8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9.5" customHeight="1" x14ac:dyDescent="0.3">
      <c r="A415" s="7"/>
      <c r="B415" s="8"/>
      <c r="C415" s="8"/>
      <c r="D415" s="8"/>
      <c r="E415" s="8"/>
      <c r="F415" s="8"/>
      <c r="G415" s="8"/>
      <c r="H415" s="8"/>
      <c r="I415" s="8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9.5" customHeight="1" x14ac:dyDescent="0.3">
      <c r="A416" s="7"/>
      <c r="B416" s="8"/>
      <c r="C416" s="8"/>
      <c r="D416" s="8"/>
      <c r="E416" s="8"/>
      <c r="F416" s="8"/>
      <c r="G416" s="8"/>
      <c r="H416" s="8"/>
      <c r="I416" s="8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9.5" customHeight="1" x14ac:dyDescent="0.3">
      <c r="A417" s="7"/>
      <c r="B417" s="8"/>
      <c r="C417" s="8"/>
      <c r="D417" s="8"/>
      <c r="E417" s="8"/>
      <c r="F417" s="8"/>
      <c r="G417" s="8"/>
      <c r="H417" s="8"/>
      <c r="I417" s="8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9.5" customHeight="1" x14ac:dyDescent="0.3">
      <c r="A418" s="7"/>
      <c r="B418" s="8"/>
      <c r="C418" s="8"/>
      <c r="D418" s="8"/>
      <c r="E418" s="8"/>
      <c r="F418" s="8"/>
      <c r="G418" s="8"/>
      <c r="H418" s="8"/>
      <c r="I418" s="8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9.5" customHeight="1" x14ac:dyDescent="0.3">
      <c r="A419" s="7"/>
      <c r="B419" s="8"/>
      <c r="C419" s="8"/>
      <c r="D419" s="8"/>
      <c r="E419" s="8"/>
      <c r="F419" s="8"/>
      <c r="G419" s="8"/>
      <c r="H419" s="8"/>
      <c r="I419" s="8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9.5" customHeight="1" x14ac:dyDescent="0.3">
      <c r="A420" s="7"/>
      <c r="B420" s="8"/>
      <c r="C420" s="8"/>
      <c r="D420" s="8"/>
      <c r="E420" s="8"/>
      <c r="F420" s="8"/>
      <c r="G420" s="8"/>
      <c r="H420" s="8"/>
      <c r="I420" s="8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9.5" customHeight="1" x14ac:dyDescent="0.3">
      <c r="A421" s="7"/>
      <c r="B421" s="8"/>
      <c r="C421" s="8"/>
      <c r="D421" s="8"/>
      <c r="E421" s="8"/>
      <c r="F421" s="8"/>
      <c r="G421" s="8"/>
      <c r="H421" s="8"/>
      <c r="I421" s="8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9.5" customHeight="1" x14ac:dyDescent="0.3">
      <c r="A422" s="7"/>
      <c r="B422" s="8"/>
      <c r="C422" s="8"/>
      <c r="D422" s="8"/>
      <c r="E422" s="8"/>
      <c r="F422" s="8"/>
      <c r="G422" s="8"/>
      <c r="H422" s="8"/>
      <c r="I422" s="8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9.5" customHeight="1" x14ac:dyDescent="0.3">
      <c r="A423" s="7"/>
      <c r="B423" s="8"/>
      <c r="C423" s="8"/>
      <c r="D423" s="8"/>
      <c r="E423" s="8"/>
      <c r="F423" s="8"/>
      <c r="G423" s="8"/>
      <c r="H423" s="8"/>
      <c r="I423" s="8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9.5" customHeight="1" x14ac:dyDescent="0.3">
      <c r="A424" s="7"/>
      <c r="B424" s="8"/>
      <c r="C424" s="8"/>
      <c r="D424" s="8"/>
      <c r="E424" s="8"/>
      <c r="F424" s="8"/>
      <c r="G424" s="8"/>
      <c r="H424" s="8"/>
      <c r="I424" s="8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9.5" customHeight="1" x14ac:dyDescent="0.3">
      <c r="A425" s="7"/>
      <c r="B425" s="8"/>
      <c r="C425" s="8"/>
      <c r="D425" s="8"/>
      <c r="E425" s="8"/>
      <c r="F425" s="8"/>
      <c r="G425" s="8"/>
      <c r="H425" s="8"/>
      <c r="I425" s="8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9.5" customHeight="1" x14ac:dyDescent="0.3">
      <c r="A426" s="7"/>
      <c r="B426" s="8"/>
      <c r="C426" s="8"/>
      <c r="D426" s="8"/>
      <c r="E426" s="8"/>
      <c r="F426" s="8"/>
      <c r="G426" s="8"/>
      <c r="H426" s="8"/>
      <c r="I426" s="8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9.5" customHeight="1" x14ac:dyDescent="0.3">
      <c r="A427" s="7"/>
      <c r="B427" s="8"/>
      <c r="C427" s="8"/>
      <c r="D427" s="8"/>
      <c r="E427" s="8"/>
      <c r="F427" s="8"/>
      <c r="G427" s="8"/>
      <c r="H427" s="8"/>
      <c r="I427" s="8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9.5" customHeight="1" x14ac:dyDescent="0.3">
      <c r="A428" s="7"/>
      <c r="B428" s="8"/>
      <c r="C428" s="8"/>
      <c r="D428" s="8"/>
      <c r="E428" s="8"/>
      <c r="F428" s="8"/>
      <c r="G428" s="8"/>
      <c r="H428" s="8"/>
      <c r="I428" s="8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9.5" customHeight="1" x14ac:dyDescent="0.3">
      <c r="A429" s="7"/>
      <c r="B429" s="8"/>
      <c r="C429" s="8"/>
      <c r="D429" s="8"/>
      <c r="E429" s="8"/>
      <c r="F429" s="8"/>
      <c r="G429" s="8"/>
      <c r="H429" s="8"/>
      <c r="I429" s="8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9.5" customHeight="1" x14ac:dyDescent="0.3">
      <c r="A430" s="7"/>
      <c r="B430" s="8"/>
      <c r="C430" s="8"/>
      <c r="D430" s="8"/>
      <c r="E430" s="8"/>
      <c r="F430" s="8"/>
      <c r="G430" s="8"/>
      <c r="H430" s="8"/>
      <c r="I430" s="8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9.5" customHeight="1" x14ac:dyDescent="0.3">
      <c r="A431" s="7"/>
      <c r="B431" s="8"/>
      <c r="C431" s="8"/>
      <c r="D431" s="8"/>
      <c r="E431" s="8"/>
      <c r="F431" s="8"/>
      <c r="G431" s="8"/>
      <c r="H431" s="8"/>
      <c r="I431" s="8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9.5" customHeight="1" x14ac:dyDescent="0.3">
      <c r="A432" s="7"/>
      <c r="B432" s="8"/>
      <c r="C432" s="8"/>
      <c r="D432" s="8"/>
      <c r="E432" s="8"/>
      <c r="F432" s="8"/>
      <c r="G432" s="8"/>
      <c r="H432" s="8"/>
      <c r="I432" s="8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9.5" customHeight="1" x14ac:dyDescent="0.3">
      <c r="A433" s="7"/>
      <c r="B433" s="8"/>
      <c r="C433" s="8"/>
      <c r="D433" s="8"/>
      <c r="E433" s="8"/>
      <c r="F433" s="8"/>
      <c r="G433" s="8"/>
      <c r="H433" s="8"/>
      <c r="I433" s="8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9.5" customHeight="1" x14ac:dyDescent="0.3">
      <c r="A434" s="7"/>
      <c r="B434" s="8"/>
      <c r="C434" s="8"/>
      <c r="D434" s="8"/>
      <c r="E434" s="8"/>
      <c r="F434" s="8"/>
      <c r="G434" s="8"/>
      <c r="H434" s="8"/>
      <c r="I434" s="8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9.5" customHeight="1" x14ac:dyDescent="0.3">
      <c r="A435" s="7"/>
      <c r="B435" s="8"/>
      <c r="C435" s="8"/>
      <c r="D435" s="8"/>
      <c r="E435" s="8"/>
      <c r="F435" s="8"/>
      <c r="G435" s="8"/>
      <c r="H435" s="8"/>
      <c r="I435" s="8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9.5" customHeight="1" x14ac:dyDescent="0.3">
      <c r="A436" s="7"/>
      <c r="B436" s="8"/>
      <c r="C436" s="8"/>
      <c r="D436" s="8"/>
      <c r="E436" s="8"/>
      <c r="F436" s="8"/>
      <c r="G436" s="8"/>
      <c r="H436" s="8"/>
      <c r="I436" s="8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9.5" customHeight="1" x14ac:dyDescent="0.3">
      <c r="A437" s="7"/>
      <c r="B437" s="8"/>
      <c r="C437" s="8"/>
      <c r="D437" s="8"/>
      <c r="E437" s="8"/>
      <c r="F437" s="8"/>
      <c r="G437" s="8"/>
      <c r="H437" s="8"/>
      <c r="I437" s="8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9.5" customHeight="1" x14ac:dyDescent="0.3">
      <c r="A438" s="7"/>
      <c r="B438" s="8"/>
      <c r="C438" s="8"/>
      <c r="D438" s="8"/>
      <c r="E438" s="8"/>
      <c r="F438" s="8"/>
      <c r="G438" s="8"/>
      <c r="H438" s="8"/>
      <c r="I438" s="8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9.5" customHeight="1" x14ac:dyDescent="0.3">
      <c r="A439" s="7"/>
      <c r="B439" s="8"/>
      <c r="C439" s="8"/>
      <c r="D439" s="8"/>
      <c r="E439" s="8"/>
      <c r="F439" s="8"/>
      <c r="G439" s="8"/>
      <c r="H439" s="8"/>
      <c r="I439" s="8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9.5" customHeight="1" x14ac:dyDescent="0.3">
      <c r="A440" s="7"/>
      <c r="B440" s="8"/>
      <c r="C440" s="8"/>
      <c r="D440" s="8"/>
      <c r="E440" s="8"/>
      <c r="F440" s="8"/>
      <c r="G440" s="8"/>
      <c r="H440" s="8"/>
      <c r="I440" s="8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9.5" customHeight="1" x14ac:dyDescent="0.3">
      <c r="A441" s="7"/>
      <c r="B441" s="8"/>
      <c r="C441" s="8"/>
      <c r="D441" s="8"/>
      <c r="E441" s="8"/>
      <c r="F441" s="8"/>
      <c r="G441" s="8"/>
      <c r="H441" s="8"/>
      <c r="I441" s="8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9.5" customHeight="1" x14ac:dyDescent="0.3">
      <c r="A442" s="7"/>
      <c r="B442" s="8"/>
      <c r="C442" s="8"/>
      <c r="D442" s="8"/>
      <c r="E442" s="8"/>
      <c r="F442" s="8"/>
      <c r="G442" s="8"/>
      <c r="H442" s="8"/>
      <c r="I442" s="8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9.5" customHeight="1" x14ac:dyDescent="0.3">
      <c r="A443" s="7"/>
      <c r="B443" s="8"/>
      <c r="C443" s="8"/>
      <c r="D443" s="8"/>
      <c r="E443" s="8"/>
      <c r="F443" s="8"/>
      <c r="G443" s="8"/>
      <c r="H443" s="8"/>
      <c r="I443" s="8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9.5" customHeight="1" x14ac:dyDescent="0.3">
      <c r="A444" s="7"/>
      <c r="B444" s="8"/>
      <c r="C444" s="8"/>
      <c r="D444" s="8"/>
      <c r="E444" s="8"/>
      <c r="F444" s="8"/>
      <c r="G444" s="8"/>
      <c r="H444" s="8"/>
      <c r="I444" s="8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9.5" customHeight="1" x14ac:dyDescent="0.3">
      <c r="A445" s="7"/>
      <c r="B445" s="8"/>
      <c r="C445" s="8"/>
      <c r="D445" s="8"/>
      <c r="E445" s="8"/>
      <c r="F445" s="8"/>
      <c r="G445" s="8"/>
      <c r="H445" s="8"/>
      <c r="I445" s="8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9.5" customHeight="1" x14ac:dyDescent="0.3">
      <c r="A446" s="7"/>
      <c r="B446" s="8"/>
      <c r="C446" s="8"/>
      <c r="D446" s="8"/>
      <c r="E446" s="8"/>
      <c r="F446" s="8"/>
      <c r="G446" s="8"/>
      <c r="H446" s="8"/>
      <c r="I446" s="8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9.5" customHeight="1" x14ac:dyDescent="0.3">
      <c r="A447" s="7"/>
      <c r="B447" s="8"/>
      <c r="C447" s="8"/>
      <c r="D447" s="8"/>
      <c r="E447" s="8"/>
      <c r="F447" s="8"/>
      <c r="G447" s="8"/>
      <c r="H447" s="8"/>
      <c r="I447" s="8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9.5" customHeight="1" x14ac:dyDescent="0.3">
      <c r="A448" s="7"/>
      <c r="B448" s="8"/>
      <c r="C448" s="8"/>
      <c r="D448" s="8"/>
      <c r="E448" s="8"/>
      <c r="F448" s="8"/>
      <c r="G448" s="8"/>
      <c r="H448" s="8"/>
      <c r="I448" s="8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9.5" customHeight="1" x14ac:dyDescent="0.3">
      <c r="A449" s="7"/>
      <c r="B449" s="8"/>
      <c r="C449" s="8"/>
      <c r="D449" s="8"/>
      <c r="E449" s="8"/>
      <c r="F449" s="8"/>
      <c r="G449" s="8"/>
      <c r="H449" s="8"/>
      <c r="I449" s="8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9.5" customHeight="1" x14ac:dyDescent="0.3">
      <c r="A450" s="7"/>
      <c r="B450" s="8"/>
      <c r="C450" s="8"/>
      <c r="D450" s="8"/>
      <c r="E450" s="8"/>
      <c r="F450" s="8"/>
      <c r="G450" s="8"/>
      <c r="H450" s="8"/>
      <c r="I450" s="8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9.5" customHeight="1" x14ac:dyDescent="0.3">
      <c r="A451" s="7"/>
      <c r="B451" s="8"/>
      <c r="C451" s="8"/>
      <c r="D451" s="8"/>
      <c r="E451" s="8"/>
      <c r="F451" s="8"/>
      <c r="G451" s="8"/>
      <c r="H451" s="8"/>
      <c r="I451" s="8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9.5" customHeight="1" x14ac:dyDescent="0.3">
      <c r="A452" s="7"/>
      <c r="B452" s="8"/>
      <c r="C452" s="8"/>
      <c r="D452" s="8"/>
      <c r="E452" s="8"/>
      <c r="F452" s="8"/>
      <c r="G452" s="8"/>
      <c r="H452" s="8"/>
      <c r="I452" s="8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9.5" customHeight="1" x14ac:dyDescent="0.3">
      <c r="A453" s="7"/>
      <c r="B453" s="8"/>
      <c r="C453" s="8"/>
      <c r="D453" s="8"/>
      <c r="E453" s="8"/>
      <c r="F453" s="8"/>
      <c r="G453" s="8"/>
      <c r="H453" s="8"/>
      <c r="I453" s="8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9.5" customHeight="1" x14ac:dyDescent="0.3">
      <c r="A454" s="7"/>
      <c r="B454" s="8"/>
      <c r="C454" s="8"/>
      <c r="D454" s="8"/>
      <c r="E454" s="8"/>
      <c r="F454" s="8"/>
      <c r="G454" s="8"/>
      <c r="H454" s="8"/>
      <c r="I454" s="8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9.5" customHeight="1" x14ac:dyDescent="0.3">
      <c r="A455" s="7"/>
      <c r="B455" s="8"/>
      <c r="C455" s="8"/>
      <c r="D455" s="8"/>
      <c r="E455" s="8"/>
      <c r="F455" s="8"/>
      <c r="G455" s="8"/>
      <c r="H455" s="8"/>
      <c r="I455" s="8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9.5" customHeight="1" x14ac:dyDescent="0.3">
      <c r="A456" s="7"/>
      <c r="B456" s="8"/>
      <c r="C456" s="8"/>
      <c r="D456" s="8"/>
      <c r="E456" s="8"/>
      <c r="F456" s="8"/>
      <c r="G456" s="8"/>
      <c r="H456" s="8"/>
      <c r="I456" s="8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9.5" customHeight="1" x14ac:dyDescent="0.3">
      <c r="A457" s="7"/>
      <c r="B457" s="8"/>
      <c r="C457" s="8"/>
      <c r="D457" s="8"/>
      <c r="E457" s="8"/>
      <c r="F457" s="8"/>
      <c r="G457" s="8"/>
      <c r="H457" s="8"/>
      <c r="I457" s="8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9.5" customHeight="1" x14ac:dyDescent="0.3">
      <c r="A458" s="7"/>
      <c r="B458" s="8"/>
      <c r="C458" s="8"/>
      <c r="D458" s="8"/>
      <c r="E458" s="8"/>
      <c r="F458" s="8"/>
      <c r="G458" s="8"/>
      <c r="H458" s="8"/>
      <c r="I458" s="8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9.5" customHeight="1" x14ac:dyDescent="0.3">
      <c r="A459" s="7"/>
      <c r="B459" s="8"/>
      <c r="C459" s="8"/>
      <c r="D459" s="8"/>
      <c r="E459" s="8"/>
      <c r="F459" s="8"/>
      <c r="G459" s="8"/>
      <c r="H459" s="8"/>
      <c r="I459" s="8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9.5" customHeight="1" x14ac:dyDescent="0.3">
      <c r="A460" s="7"/>
      <c r="B460" s="8"/>
      <c r="C460" s="8"/>
      <c r="D460" s="8"/>
      <c r="E460" s="8"/>
      <c r="F460" s="8"/>
      <c r="G460" s="8"/>
      <c r="H460" s="8"/>
      <c r="I460" s="8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9.5" customHeight="1" x14ac:dyDescent="0.3">
      <c r="A461" s="7"/>
      <c r="B461" s="8"/>
      <c r="C461" s="8"/>
      <c r="D461" s="8"/>
      <c r="E461" s="8"/>
      <c r="F461" s="8"/>
      <c r="G461" s="8"/>
      <c r="H461" s="8"/>
      <c r="I461" s="8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9.5" customHeight="1" x14ac:dyDescent="0.3">
      <c r="A462" s="7"/>
      <c r="B462" s="8"/>
      <c r="C462" s="8"/>
      <c r="D462" s="8"/>
      <c r="E462" s="8"/>
      <c r="F462" s="8"/>
      <c r="G462" s="8"/>
      <c r="H462" s="8"/>
      <c r="I462" s="8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9.5" customHeight="1" x14ac:dyDescent="0.3">
      <c r="A463" s="7"/>
      <c r="B463" s="8"/>
      <c r="C463" s="8"/>
      <c r="D463" s="8"/>
      <c r="E463" s="8"/>
      <c r="F463" s="8"/>
      <c r="G463" s="8"/>
      <c r="H463" s="8"/>
      <c r="I463" s="8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9.5" customHeight="1" x14ac:dyDescent="0.3">
      <c r="A464" s="7"/>
      <c r="B464" s="8"/>
      <c r="C464" s="8"/>
      <c r="D464" s="8"/>
      <c r="E464" s="8"/>
      <c r="F464" s="8"/>
      <c r="G464" s="8"/>
      <c r="H464" s="8"/>
      <c r="I464" s="8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9.5" customHeight="1" x14ac:dyDescent="0.3">
      <c r="A465" s="7"/>
      <c r="B465" s="8"/>
      <c r="C465" s="8"/>
      <c r="D465" s="8"/>
      <c r="E465" s="8"/>
      <c r="F465" s="8"/>
      <c r="G465" s="8"/>
      <c r="H465" s="8"/>
      <c r="I465" s="8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9.5" customHeight="1" x14ac:dyDescent="0.3">
      <c r="A466" s="7"/>
      <c r="B466" s="8"/>
      <c r="C466" s="8"/>
      <c r="D466" s="8"/>
      <c r="E466" s="8"/>
      <c r="F466" s="8"/>
      <c r="G466" s="8"/>
      <c r="H466" s="8"/>
      <c r="I466" s="8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9.5" customHeight="1" x14ac:dyDescent="0.3">
      <c r="A467" s="7"/>
      <c r="B467" s="8"/>
      <c r="C467" s="8"/>
      <c r="D467" s="8"/>
      <c r="E467" s="8"/>
      <c r="F467" s="8"/>
      <c r="G467" s="8"/>
      <c r="H467" s="8"/>
      <c r="I467" s="8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9.5" customHeight="1" x14ac:dyDescent="0.3">
      <c r="A468" s="7"/>
      <c r="B468" s="8"/>
      <c r="C468" s="8"/>
      <c r="D468" s="8"/>
      <c r="E468" s="8"/>
      <c r="F468" s="8"/>
      <c r="G468" s="8"/>
      <c r="H468" s="8"/>
      <c r="I468" s="8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9.5" customHeight="1" x14ac:dyDescent="0.3">
      <c r="A469" s="7"/>
      <c r="B469" s="8"/>
      <c r="C469" s="8"/>
      <c r="D469" s="8"/>
      <c r="E469" s="8"/>
      <c r="F469" s="8"/>
      <c r="G469" s="8"/>
      <c r="H469" s="8"/>
      <c r="I469" s="8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9.5" customHeight="1" x14ac:dyDescent="0.3">
      <c r="A470" s="7"/>
      <c r="B470" s="8"/>
      <c r="C470" s="8"/>
      <c r="D470" s="8"/>
      <c r="E470" s="8"/>
      <c r="F470" s="8"/>
      <c r="G470" s="8"/>
      <c r="H470" s="8"/>
      <c r="I470" s="8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9.5" customHeight="1" x14ac:dyDescent="0.3">
      <c r="A471" s="7"/>
      <c r="B471" s="8"/>
      <c r="C471" s="8"/>
      <c r="D471" s="8"/>
      <c r="E471" s="8"/>
      <c r="F471" s="8"/>
      <c r="G471" s="8"/>
      <c r="H471" s="8"/>
      <c r="I471" s="8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9.5" customHeight="1" x14ac:dyDescent="0.3">
      <c r="A472" s="7"/>
      <c r="B472" s="8"/>
      <c r="C472" s="8"/>
      <c r="D472" s="8"/>
      <c r="E472" s="8"/>
      <c r="F472" s="8"/>
      <c r="G472" s="8"/>
      <c r="H472" s="8"/>
      <c r="I472" s="8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9.5" customHeight="1" x14ac:dyDescent="0.3">
      <c r="A473" s="7"/>
      <c r="B473" s="8"/>
      <c r="C473" s="8"/>
      <c r="D473" s="8"/>
      <c r="E473" s="8"/>
      <c r="F473" s="8"/>
      <c r="G473" s="8"/>
      <c r="H473" s="8"/>
      <c r="I473" s="8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9.5" customHeight="1" x14ac:dyDescent="0.3">
      <c r="A474" s="7"/>
      <c r="B474" s="8"/>
      <c r="C474" s="8"/>
      <c r="D474" s="8"/>
      <c r="E474" s="8"/>
      <c r="F474" s="8"/>
      <c r="G474" s="8"/>
      <c r="H474" s="8"/>
      <c r="I474" s="8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9.5" customHeight="1" x14ac:dyDescent="0.3">
      <c r="A475" s="7"/>
      <c r="B475" s="8"/>
      <c r="C475" s="8"/>
      <c r="D475" s="8"/>
      <c r="E475" s="8"/>
      <c r="F475" s="8"/>
      <c r="G475" s="8"/>
      <c r="H475" s="8"/>
      <c r="I475" s="8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9.5" customHeight="1" x14ac:dyDescent="0.3">
      <c r="A476" s="7"/>
      <c r="B476" s="8"/>
      <c r="C476" s="8"/>
      <c r="D476" s="8"/>
      <c r="E476" s="8"/>
      <c r="F476" s="8"/>
      <c r="G476" s="8"/>
      <c r="H476" s="8"/>
      <c r="I476" s="8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9.5" customHeight="1" x14ac:dyDescent="0.3">
      <c r="A477" s="7"/>
      <c r="B477" s="8"/>
      <c r="C477" s="8"/>
      <c r="D477" s="8"/>
      <c r="E477" s="8"/>
      <c r="F477" s="8"/>
      <c r="G477" s="8"/>
      <c r="H477" s="8"/>
      <c r="I477" s="8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9.5" customHeight="1" x14ac:dyDescent="0.3">
      <c r="A478" s="7"/>
      <c r="B478" s="8"/>
      <c r="C478" s="8"/>
      <c r="D478" s="8"/>
      <c r="E478" s="8"/>
      <c r="F478" s="8"/>
      <c r="G478" s="8"/>
      <c r="H478" s="8"/>
      <c r="I478" s="8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9.5" customHeight="1" x14ac:dyDescent="0.3">
      <c r="A479" s="7"/>
      <c r="B479" s="8"/>
      <c r="C479" s="8"/>
      <c r="D479" s="8"/>
      <c r="E479" s="8"/>
      <c r="F479" s="8"/>
      <c r="G479" s="8"/>
      <c r="H479" s="8"/>
      <c r="I479" s="8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9.5" customHeight="1" x14ac:dyDescent="0.3">
      <c r="A480" s="7"/>
      <c r="B480" s="8"/>
      <c r="C480" s="8"/>
      <c r="D480" s="8"/>
      <c r="E480" s="8"/>
      <c r="F480" s="8"/>
      <c r="G480" s="8"/>
      <c r="H480" s="8"/>
      <c r="I480" s="8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9.5" customHeight="1" x14ac:dyDescent="0.3">
      <c r="A481" s="7"/>
      <c r="B481" s="8"/>
      <c r="C481" s="8"/>
      <c r="D481" s="8"/>
      <c r="E481" s="8"/>
      <c r="F481" s="8"/>
      <c r="G481" s="8"/>
      <c r="H481" s="8"/>
      <c r="I481" s="8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9.5" customHeight="1" x14ac:dyDescent="0.3">
      <c r="A482" s="7"/>
      <c r="B482" s="8"/>
      <c r="C482" s="8"/>
      <c r="D482" s="8"/>
      <c r="E482" s="8"/>
      <c r="F482" s="8"/>
      <c r="G482" s="8"/>
      <c r="H482" s="8"/>
      <c r="I482" s="8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9.5" customHeight="1" x14ac:dyDescent="0.3">
      <c r="A483" s="7"/>
      <c r="B483" s="8"/>
      <c r="C483" s="8"/>
      <c r="D483" s="8"/>
      <c r="E483" s="8"/>
      <c r="F483" s="8"/>
      <c r="G483" s="8"/>
      <c r="H483" s="8"/>
      <c r="I483" s="8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9.5" customHeight="1" x14ac:dyDescent="0.3">
      <c r="A484" s="7"/>
      <c r="B484" s="8"/>
      <c r="C484" s="8"/>
      <c r="D484" s="8"/>
      <c r="E484" s="8"/>
      <c r="F484" s="8"/>
      <c r="G484" s="8"/>
      <c r="H484" s="8"/>
      <c r="I484" s="8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9.5" customHeight="1" x14ac:dyDescent="0.3">
      <c r="A485" s="7"/>
      <c r="B485" s="8"/>
      <c r="C485" s="8"/>
      <c r="D485" s="8"/>
      <c r="E485" s="8"/>
      <c r="F485" s="8"/>
      <c r="G485" s="8"/>
      <c r="H485" s="8"/>
      <c r="I485" s="8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9.5" customHeight="1" x14ac:dyDescent="0.3">
      <c r="A486" s="7"/>
      <c r="B486" s="8"/>
      <c r="C486" s="8"/>
      <c r="D486" s="8"/>
      <c r="E486" s="8"/>
      <c r="F486" s="8"/>
      <c r="G486" s="8"/>
      <c r="H486" s="8"/>
      <c r="I486" s="8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9.5" customHeight="1" x14ac:dyDescent="0.3">
      <c r="A487" s="7"/>
      <c r="B487" s="8"/>
      <c r="C487" s="8"/>
      <c r="D487" s="8"/>
      <c r="E487" s="8"/>
      <c r="F487" s="8"/>
      <c r="G487" s="8"/>
      <c r="H487" s="8"/>
      <c r="I487" s="8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9.5" customHeight="1" x14ac:dyDescent="0.3">
      <c r="A488" s="7"/>
      <c r="B488" s="8"/>
      <c r="C488" s="8"/>
      <c r="D488" s="8"/>
      <c r="E488" s="8"/>
      <c r="F488" s="8"/>
      <c r="G488" s="8"/>
      <c r="H488" s="8"/>
      <c r="I488" s="8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9.5" customHeight="1" x14ac:dyDescent="0.3">
      <c r="A489" s="7"/>
      <c r="B489" s="8"/>
      <c r="C489" s="8"/>
      <c r="D489" s="8"/>
      <c r="E489" s="8"/>
      <c r="F489" s="8"/>
      <c r="G489" s="8"/>
      <c r="H489" s="8"/>
      <c r="I489" s="8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9.5" customHeight="1" x14ac:dyDescent="0.3">
      <c r="A490" s="7"/>
      <c r="B490" s="8"/>
      <c r="C490" s="8"/>
      <c r="D490" s="8"/>
      <c r="E490" s="8"/>
      <c r="F490" s="8"/>
      <c r="G490" s="8"/>
      <c r="H490" s="8"/>
      <c r="I490" s="8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9.5" customHeight="1" x14ac:dyDescent="0.3">
      <c r="A491" s="7"/>
      <c r="B491" s="8"/>
      <c r="C491" s="8"/>
      <c r="D491" s="8"/>
      <c r="E491" s="8"/>
      <c r="F491" s="8"/>
      <c r="G491" s="8"/>
      <c r="H491" s="8"/>
      <c r="I491" s="8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9.5" customHeight="1" x14ac:dyDescent="0.3">
      <c r="A492" s="7"/>
      <c r="B492" s="8"/>
      <c r="C492" s="8"/>
      <c r="D492" s="8"/>
      <c r="E492" s="8"/>
      <c r="F492" s="8"/>
      <c r="G492" s="8"/>
      <c r="H492" s="8"/>
      <c r="I492" s="8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9.5" customHeight="1" x14ac:dyDescent="0.3">
      <c r="A493" s="7"/>
      <c r="B493" s="8"/>
      <c r="C493" s="8"/>
      <c r="D493" s="8"/>
      <c r="E493" s="8"/>
      <c r="F493" s="8"/>
      <c r="G493" s="8"/>
      <c r="H493" s="8"/>
      <c r="I493" s="8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9.5" customHeight="1" x14ac:dyDescent="0.3">
      <c r="A494" s="7"/>
      <c r="B494" s="8"/>
      <c r="C494" s="8"/>
      <c r="D494" s="8"/>
      <c r="E494" s="8"/>
      <c r="F494" s="8"/>
      <c r="G494" s="8"/>
      <c r="H494" s="8"/>
      <c r="I494" s="8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9.5" customHeight="1" x14ac:dyDescent="0.3">
      <c r="A495" s="7"/>
      <c r="B495" s="8"/>
      <c r="C495" s="8"/>
      <c r="D495" s="8"/>
      <c r="E495" s="8"/>
      <c r="F495" s="8"/>
      <c r="G495" s="8"/>
      <c r="H495" s="8"/>
      <c r="I495" s="8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9.5" customHeight="1" x14ac:dyDescent="0.3">
      <c r="A496" s="7"/>
      <c r="B496" s="8"/>
      <c r="C496" s="8"/>
      <c r="D496" s="8"/>
      <c r="E496" s="8"/>
      <c r="F496" s="8"/>
      <c r="G496" s="8"/>
      <c r="H496" s="8"/>
      <c r="I496" s="8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9.5" customHeight="1" x14ac:dyDescent="0.3">
      <c r="A497" s="7"/>
      <c r="B497" s="8"/>
      <c r="C497" s="8"/>
      <c r="D497" s="8"/>
      <c r="E497" s="8"/>
      <c r="F497" s="8"/>
      <c r="G497" s="8"/>
      <c r="H497" s="8"/>
      <c r="I497" s="8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9.5" customHeight="1" x14ac:dyDescent="0.3">
      <c r="A498" s="7"/>
      <c r="B498" s="8"/>
      <c r="C498" s="8"/>
      <c r="D498" s="8"/>
      <c r="E498" s="8"/>
      <c r="F498" s="8"/>
      <c r="G498" s="8"/>
      <c r="H498" s="8"/>
      <c r="I498" s="8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9.5" customHeight="1" x14ac:dyDescent="0.3">
      <c r="A499" s="7"/>
      <c r="B499" s="8"/>
      <c r="C499" s="8"/>
      <c r="D499" s="8"/>
      <c r="E499" s="8"/>
      <c r="F499" s="8"/>
      <c r="G499" s="8"/>
      <c r="H499" s="8"/>
      <c r="I499" s="8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9.5" customHeight="1" x14ac:dyDescent="0.3">
      <c r="A500" s="7"/>
      <c r="B500" s="8"/>
      <c r="C500" s="8"/>
      <c r="D500" s="8"/>
      <c r="E500" s="8"/>
      <c r="F500" s="8"/>
      <c r="G500" s="8"/>
      <c r="H500" s="8"/>
      <c r="I500" s="8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9.5" customHeight="1" x14ac:dyDescent="0.3">
      <c r="A501" s="7"/>
      <c r="B501" s="8"/>
      <c r="C501" s="8"/>
      <c r="D501" s="8"/>
      <c r="E501" s="8"/>
      <c r="F501" s="8"/>
      <c r="G501" s="8"/>
      <c r="H501" s="8"/>
      <c r="I501" s="8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9.5" customHeight="1" x14ac:dyDescent="0.3">
      <c r="A502" s="7"/>
      <c r="B502" s="8"/>
      <c r="C502" s="8"/>
      <c r="D502" s="8"/>
      <c r="E502" s="8"/>
      <c r="F502" s="8"/>
      <c r="G502" s="8"/>
      <c r="H502" s="8"/>
      <c r="I502" s="8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9.5" customHeight="1" x14ac:dyDescent="0.3">
      <c r="A503" s="7"/>
      <c r="B503" s="8"/>
      <c r="C503" s="8"/>
      <c r="D503" s="8"/>
      <c r="E503" s="8"/>
      <c r="F503" s="8"/>
      <c r="G503" s="8"/>
      <c r="H503" s="8"/>
      <c r="I503" s="8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9.5" customHeight="1" x14ac:dyDescent="0.3">
      <c r="A504" s="7"/>
      <c r="B504" s="8"/>
      <c r="C504" s="8"/>
      <c r="D504" s="8"/>
      <c r="E504" s="8"/>
      <c r="F504" s="8"/>
      <c r="G504" s="8"/>
      <c r="H504" s="8"/>
      <c r="I504" s="8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9.5" customHeight="1" x14ac:dyDescent="0.3">
      <c r="A505" s="7"/>
      <c r="B505" s="8"/>
      <c r="C505" s="8"/>
      <c r="D505" s="8"/>
      <c r="E505" s="8"/>
      <c r="F505" s="8"/>
      <c r="G505" s="8"/>
      <c r="H505" s="8"/>
      <c r="I505" s="8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9.5" customHeight="1" x14ac:dyDescent="0.3">
      <c r="A506" s="7"/>
      <c r="B506" s="8"/>
      <c r="C506" s="8"/>
      <c r="D506" s="8"/>
      <c r="E506" s="8"/>
      <c r="F506" s="8"/>
      <c r="G506" s="8"/>
      <c r="H506" s="8"/>
      <c r="I506" s="8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9.5" customHeight="1" x14ac:dyDescent="0.3">
      <c r="A507" s="7"/>
      <c r="B507" s="8"/>
      <c r="C507" s="8"/>
      <c r="D507" s="8"/>
      <c r="E507" s="8"/>
      <c r="F507" s="8"/>
      <c r="G507" s="8"/>
      <c r="H507" s="8"/>
      <c r="I507" s="8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9.5" customHeight="1" x14ac:dyDescent="0.3">
      <c r="A508" s="7"/>
      <c r="B508" s="8"/>
      <c r="C508" s="8"/>
      <c r="D508" s="8"/>
      <c r="E508" s="8"/>
      <c r="F508" s="8"/>
      <c r="G508" s="8"/>
      <c r="H508" s="8"/>
      <c r="I508" s="8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9.5" customHeight="1" x14ac:dyDescent="0.3">
      <c r="A509" s="7"/>
      <c r="B509" s="8"/>
      <c r="C509" s="8"/>
      <c r="D509" s="8"/>
      <c r="E509" s="8"/>
      <c r="F509" s="8"/>
      <c r="G509" s="8"/>
      <c r="H509" s="8"/>
      <c r="I509" s="8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9.5" customHeight="1" x14ac:dyDescent="0.3">
      <c r="A510" s="7"/>
      <c r="B510" s="8"/>
      <c r="C510" s="8"/>
      <c r="D510" s="8"/>
      <c r="E510" s="8"/>
      <c r="F510" s="8"/>
      <c r="G510" s="8"/>
      <c r="H510" s="8"/>
      <c r="I510" s="8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9.5" customHeight="1" x14ac:dyDescent="0.3">
      <c r="A511" s="7"/>
      <c r="B511" s="8"/>
      <c r="C511" s="8"/>
      <c r="D511" s="8"/>
      <c r="E511" s="8"/>
      <c r="F511" s="8"/>
      <c r="G511" s="8"/>
      <c r="H511" s="8"/>
      <c r="I511" s="8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9.5" customHeight="1" x14ac:dyDescent="0.3">
      <c r="A512" s="7"/>
      <c r="B512" s="8"/>
      <c r="C512" s="8"/>
      <c r="D512" s="8"/>
      <c r="E512" s="8"/>
      <c r="F512" s="8"/>
      <c r="G512" s="8"/>
      <c r="H512" s="8"/>
      <c r="I512" s="8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9.5" customHeight="1" x14ac:dyDescent="0.3">
      <c r="A513" s="7"/>
      <c r="B513" s="8"/>
      <c r="C513" s="8"/>
      <c r="D513" s="8"/>
      <c r="E513" s="8"/>
      <c r="F513" s="8"/>
      <c r="G513" s="8"/>
      <c r="H513" s="8"/>
      <c r="I513" s="8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9.5" customHeight="1" x14ac:dyDescent="0.3">
      <c r="A514" s="7"/>
      <c r="B514" s="8"/>
      <c r="C514" s="8"/>
      <c r="D514" s="8"/>
      <c r="E514" s="8"/>
      <c r="F514" s="8"/>
      <c r="G514" s="8"/>
      <c r="H514" s="8"/>
      <c r="I514" s="8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9.5" customHeight="1" x14ac:dyDescent="0.3">
      <c r="A515" s="7"/>
      <c r="B515" s="8"/>
      <c r="C515" s="8"/>
      <c r="D515" s="8"/>
      <c r="E515" s="8"/>
      <c r="F515" s="8"/>
      <c r="G515" s="8"/>
      <c r="H515" s="8"/>
      <c r="I515" s="8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9.5" customHeight="1" x14ac:dyDescent="0.3">
      <c r="A516" s="7"/>
      <c r="B516" s="8"/>
      <c r="C516" s="8"/>
      <c r="D516" s="8"/>
      <c r="E516" s="8"/>
      <c r="F516" s="8"/>
      <c r="G516" s="8"/>
      <c r="H516" s="8"/>
      <c r="I516" s="8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9.5" customHeight="1" x14ac:dyDescent="0.3">
      <c r="A517" s="7"/>
      <c r="B517" s="8"/>
      <c r="C517" s="8"/>
      <c r="D517" s="8"/>
      <c r="E517" s="8"/>
      <c r="F517" s="8"/>
      <c r="G517" s="8"/>
      <c r="H517" s="8"/>
      <c r="I517" s="8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9.5" customHeight="1" x14ac:dyDescent="0.3">
      <c r="A518" s="7"/>
      <c r="B518" s="8"/>
      <c r="C518" s="8"/>
      <c r="D518" s="8"/>
      <c r="E518" s="8"/>
      <c r="F518" s="8"/>
      <c r="G518" s="8"/>
      <c r="H518" s="8"/>
      <c r="I518" s="8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9.5" customHeight="1" x14ac:dyDescent="0.3">
      <c r="A519" s="7"/>
      <c r="B519" s="8"/>
      <c r="C519" s="8"/>
      <c r="D519" s="8"/>
      <c r="E519" s="8"/>
      <c r="F519" s="8"/>
      <c r="G519" s="8"/>
      <c r="H519" s="8"/>
      <c r="I519" s="8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9.5" customHeight="1" x14ac:dyDescent="0.3">
      <c r="A520" s="7"/>
      <c r="B520" s="8"/>
      <c r="C520" s="8"/>
      <c r="D520" s="8"/>
      <c r="E520" s="8"/>
      <c r="F520" s="8"/>
      <c r="G520" s="8"/>
      <c r="H520" s="8"/>
      <c r="I520" s="8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9.5" customHeight="1" x14ac:dyDescent="0.3">
      <c r="A521" s="7"/>
      <c r="B521" s="8"/>
      <c r="C521" s="8"/>
      <c r="D521" s="8"/>
      <c r="E521" s="8"/>
      <c r="F521" s="8"/>
      <c r="G521" s="8"/>
      <c r="H521" s="8"/>
      <c r="I521" s="8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9.5" customHeight="1" x14ac:dyDescent="0.3">
      <c r="A522" s="7"/>
      <c r="B522" s="8"/>
      <c r="C522" s="8"/>
      <c r="D522" s="8"/>
      <c r="E522" s="8"/>
      <c r="F522" s="8"/>
      <c r="G522" s="8"/>
      <c r="H522" s="8"/>
      <c r="I522" s="8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9.5" customHeight="1" x14ac:dyDescent="0.3">
      <c r="A523" s="7"/>
      <c r="B523" s="8"/>
      <c r="C523" s="8"/>
      <c r="D523" s="8"/>
      <c r="E523" s="8"/>
      <c r="F523" s="8"/>
      <c r="G523" s="8"/>
      <c r="H523" s="8"/>
      <c r="I523" s="8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9.5" customHeight="1" x14ac:dyDescent="0.3">
      <c r="A524" s="7"/>
      <c r="B524" s="8"/>
      <c r="C524" s="8"/>
      <c r="D524" s="8"/>
      <c r="E524" s="8"/>
      <c r="F524" s="8"/>
      <c r="G524" s="8"/>
      <c r="H524" s="8"/>
      <c r="I524" s="8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9.5" customHeight="1" x14ac:dyDescent="0.3">
      <c r="A525" s="7"/>
      <c r="B525" s="8"/>
      <c r="C525" s="8"/>
      <c r="D525" s="8"/>
      <c r="E525" s="8"/>
      <c r="F525" s="8"/>
      <c r="G525" s="8"/>
      <c r="H525" s="8"/>
      <c r="I525" s="8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9.5" customHeight="1" x14ac:dyDescent="0.3">
      <c r="A526" s="7"/>
      <c r="B526" s="8"/>
      <c r="C526" s="8"/>
      <c r="D526" s="8"/>
      <c r="E526" s="8"/>
      <c r="F526" s="8"/>
      <c r="G526" s="8"/>
      <c r="H526" s="8"/>
      <c r="I526" s="8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9.5" customHeight="1" x14ac:dyDescent="0.3">
      <c r="A527" s="7"/>
      <c r="B527" s="8"/>
      <c r="C527" s="8"/>
      <c r="D527" s="8"/>
      <c r="E527" s="8"/>
      <c r="F527" s="8"/>
      <c r="G527" s="8"/>
      <c r="H527" s="8"/>
      <c r="I527" s="8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9.5" customHeight="1" x14ac:dyDescent="0.3">
      <c r="A528" s="7"/>
      <c r="B528" s="8"/>
      <c r="C528" s="8"/>
      <c r="D528" s="8"/>
      <c r="E528" s="8"/>
      <c r="F528" s="8"/>
      <c r="G528" s="8"/>
      <c r="H528" s="8"/>
      <c r="I528" s="8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9.5" customHeight="1" x14ac:dyDescent="0.3">
      <c r="A529" s="7"/>
      <c r="B529" s="8"/>
      <c r="C529" s="8"/>
      <c r="D529" s="8"/>
      <c r="E529" s="8"/>
      <c r="F529" s="8"/>
      <c r="G529" s="8"/>
      <c r="H529" s="8"/>
      <c r="I529" s="8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9.5" customHeight="1" x14ac:dyDescent="0.3">
      <c r="A530" s="7"/>
      <c r="B530" s="8"/>
      <c r="C530" s="8"/>
      <c r="D530" s="8"/>
      <c r="E530" s="8"/>
      <c r="F530" s="8"/>
      <c r="G530" s="8"/>
      <c r="H530" s="8"/>
      <c r="I530" s="8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9.5" customHeight="1" x14ac:dyDescent="0.3">
      <c r="A531" s="7"/>
      <c r="B531" s="8"/>
      <c r="C531" s="8"/>
      <c r="D531" s="8"/>
      <c r="E531" s="8"/>
      <c r="F531" s="8"/>
      <c r="G531" s="8"/>
      <c r="H531" s="8"/>
      <c r="I531" s="8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9.5" customHeight="1" x14ac:dyDescent="0.3">
      <c r="A532" s="7"/>
      <c r="B532" s="8"/>
      <c r="C532" s="8"/>
      <c r="D532" s="8"/>
      <c r="E532" s="8"/>
      <c r="F532" s="8"/>
      <c r="G532" s="8"/>
      <c r="H532" s="8"/>
      <c r="I532" s="8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9.5" customHeight="1" x14ac:dyDescent="0.3">
      <c r="A533" s="7"/>
      <c r="B533" s="8"/>
      <c r="C533" s="8"/>
      <c r="D533" s="8"/>
      <c r="E533" s="8"/>
      <c r="F533" s="8"/>
      <c r="G533" s="8"/>
      <c r="H533" s="8"/>
      <c r="I533" s="8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9.5" customHeight="1" x14ac:dyDescent="0.3">
      <c r="A534" s="7"/>
      <c r="B534" s="8"/>
      <c r="C534" s="8"/>
      <c r="D534" s="8"/>
      <c r="E534" s="8"/>
      <c r="F534" s="8"/>
      <c r="G534" s="8"/>
      <c r="H534" s="8"/>
      <c r="I534" s="8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9.5" customHeight="1" x14ac:dyDescent="0.3">
      <c r="A535" s="7"/>
      <c r="B535" s="8"/>
      <c r="C535" s="8"/>
      <c r="D535" s="8"/>
      <c r="E535" s="8"/>
      <c r="F535" s="8"/>
      <c r="G535" s="8"/>
      <c r="H535" s="8"/>
      <c r="I535" s="8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9.5" customHeight="1" x14ac:dyDescent="0.3">
      <c r="A536" s="7"/>
      <c r="B536" s="8"/>
      <c r="C536" s="8"/>
      <c r="D536" s="8"/>
      <c r="E536" s="8"/>
      <c r="F536" s="8"/>
      <c r="G536" s="8"/>
      <c r="H536" s="8"/>
      <c r="I536" s="8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9.5" customHeight="1" x14ac:dyDescent="0.3">
      <c r="A537" s="7"/>
      <c r="B537" s="8"/>
      <c r="C537" s="8"/>
      <c r="D537" s="8"/>
      <c r="E537" s="8"/>
      <c r="F537" s="8"/>
      <c r="G537" s="8"/>
      <c r="H537" s="8"/>
      <c r="I537" s="8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9.5" customHeight="1" x14ac:dyDescent="0.3">
      <c r="A538" s="7"/>
      <c r="B538" s="8"/>
      <c r="C538" s="8"/>
      <c r="D538" s="8"/>
      <c r="E538" s="8"/>
      <c r="F538" s="8"/>
      <c r="G538" s="8"/>
      <c r="H538" s="8"/>
      <c r="I538" s="8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9.5" customHeight="1" x14ac:dyDescent="0.3">
      <c r="A539" s="7"/>
      <c r="B539" s="8"/>
      <c r="C539" s="8"/>
      <c r="D539" s="8"/>
      <c r="E539" s="8"/>
      <c r="F539" s="8"/>
      <c r="G539" s="8"/>
      <c r="H539" s="8"/>
      <c r="I539" s="8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9.5" customHeight="1" x14ac:dyDescent="0.3">
      <c r="A540" s="7"/>
      <c r="B540" s="8"/>
      <c r="C540" s="8"/>
      <c r="D540" s="8"/>
      <c r="E540" s="8"/>
      <c r="F540" s="8"/>
      <c r="G540" s="8"/>
      <c r="H540" s="8"/>
      <c r="I540" s="8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9.5" customHeight="1" x14ac:dyDescent="0.3">
      <c r="A541" s="7"/>
      <c r="B541" s="8"/>
      <c r="C541" s="8"/>
      <c r="D541" s="8"/>
      <c r="E541" s="8"/>
      <c r="F541" s="8"/>
      <c r="G541" s="8"/>
      <c r="H541" s="8"/>
      <c r="I541" s="8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9.5" customHeight="1" x14ac:dyDescent="0.3">
      <c r="A542" s="7"/>
      <c r="B542" s="8"/>
      <c r="C542" s="8"/>
      <c r="D542" s="8"/>
      <c r="E542" s="8"/>
      <c r="F542" s="8"/>
      <c r="G542" s="8"/>
      <c r="H542" s="8"/>
      <c r="I542" s="8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9.5" customHeight="1" x14ac:dyDescent="0.3">
      <c r="A543" s="7"/>
      <c r="B543" s="8"/>
      <c r="C543" s="8"/>
      <c r="D543" s="8"/>
      <c r="E543" s="8"/>
      <c r="F543" s="8"/>
      <c r="G543" s="8"/>
      <c r="H543" s="8"/>
      <c r="I543" s="8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9.5" customHeight="1" x14ac:dyDescent="0.3">
      <c r="A544" s="7"/>
      <c r="B544" s="8"/>
      <c r="C544" s="8"/>
      <c r="D544" s="8"/>
      <c r="E544" s="8"/>
      <c r="F544" s="8"/>
      <c r="G544" s="8"/>
      <c r="H544" s="8"/>
      <c r="I544" s="8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9.5" customHeight="1" x14ac:dyDescent="0.3">
      <c r="A545" s="7"/>
      <c r="B545" s="8"/>
      <c r="C545" s="8"/>
      <c r="D545" s="8"/>
      <c r="E545" s="8"/>
      <c r="F545" s="8"/>
      <c r="G545" s="8"/>
      <c r="H545" s="8"/>
      <c r="I545" s="8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9.5" customHeight="1" x14ac:dyDescent="0.3">
      <c r="A546" s="7"/>
      <c r="B546" s="8"/>
      <c r="C546" s="8"/>
      <c r="D546" s="8"/>
      <c r="E546" s="8"/>
      <c r="F546" s="8"/>
      <c r="G546" s="8"/>
      <c r="H546" s="8"/>
      <c r="I546" s="8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9.5" customHeight="1" x14ac:dyDescent="0.3">
      <c r="A547" s="7"/>
      <c r="B547" s="8"/>
      <c r="C547" s="8"/>
      <c r="D547" s="8"/>
      <c r="E547" s="8"/>
      <c r="F547" s="8"/>
      <c r="G547" s="8"/>
      <c r="H547" s="8"/>
      <c r="I547" s="8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9.5" customHeight="1" x14ac:dyDescent="0.3">
      <c r="A548" s="7"/>
      <c r="B548" s="8"/>
      <c r="C548" s="8"/>
      <c r="D548" s="8"/>
      <c r="E548" s="8"/>
      <c r="F548" s="8"/>
      <c r="G548" s="8"/>
      <c r="H548" s="8"/>
      <c r="I548" s="8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9.5" customHeight="1" x14ac:dyDescent="0.3">
      <c r="A549" s="7"/>
      <c r="B549" s="8"/>
      <c r="C549" s="8"/>
      <c r="D549" s="8"/>
      <c r="E549" s="8"/>
      <c r="F549" s="8"/>
      <c r="G549" s="8"/>
      <c r="H549" s="8"/>
      <c r="I549" s="8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9.5" customHeight="1" x14ac:dyDescent="0.3">
      <c r="A550" s="7"/>
      <c r="B550" s="8"/>
      <c r="C550" s="8"/>
      <c r="D550" s="8"/>
      <c r="E550" s="8"/>
      <c r="F550" s="8"/>
      <c r="G550" s="8"/>
      <c r="H550" s="8"/>
      <c r="I550" s="8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9.5" customHeight="1" x14ac:dyDescent="0.3">
      <c r="A551" s="7"/>
      <c r="B551" s="8"/>
      <c r="C551" s="8"/>
      <c r="D551" s="8"/>
      <c r="E551" s="8"/>
      <c r="F551" s="8"/>
      <c r="G551" s="8"/>
      <c r="H551" s="8"/>
      <c r="I551" s="8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9.5" customHeight="1" x14ac:dyDescent="0.3">
      <c r="A552" s="7"/>
      <c r="B552" s="8"/>
      <c r="C552" s="8"/>
      <c r="D552" s="8"/>
      <c r="E552" s="8"/>
      <c r="F552" s="8"/>
      <c r="G552" s="8"/>
      <c r="H552" s="8"/>
      <c r="I552" s="8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9.5" customHeight="1" x14ac:dyDescent="0.3">
      <c r="A553" s="7"/>
      <c r="B553" s="8"/>
      <c r="C553" s="8"/>
      <c r="D553" s="8"/>
      <c r="E553" s="8"/>
      <c r="F553" s="8"/>
      <c r="G553" s="8"/>
      <c r="H553" s="8"/>
      <c r="I553" s="8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9.5" customHeight="1" x14ac:dyDescent="0.3">
      <c r="A554" s="7"/>
      <c r="B554" s="8"/>
      <c r="C554" s="8"/>
      <c r="D554" s="8"/>
      <c r="E554" s="8"/>
      <c r="F554" s="8"/>
      <c r="G554" s="8"/>
      <c r="H554" s="8"/>
      <c r="I554" s="8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9.5" customHeight="1" x14ac:dyDescent="0.3">
      <c r="A555" s="7"/>
      <c r="B555" s="8"/>
      <c r="C555" s="8"/>
      <c r="D555" s="8"/>
      <c r="E555" s="8"/>
      <c r="F555" s="8"/>
      <c r="G555" s="8"/>
      <c r="H555" s="8"/>
      <c r="I555" s="8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9.5" customHeight="1" x14ac:dyDescent="0.3">
      <c r="A556" s="7"/>
      <c r="B556" s="8"/>
      <c r="C556" s="8"/>
      <c r="D556" s="8"/>
      <c r="E556" s="8"/>
      <c r="F556" s="8"/>
      <c r="G556" s="8"/>
      <c r="H556" s="8"/>
      <c r="I556" s="8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9.5" customHeight="1" x14ac:dyDescent="0.3">
      <c r="A557" s="7"/>
      <c r="B557" s="8"/>
      <c r="C557" s="8"/>
      <c r="D557" s="8"/>
      <c r="E557" s="8"/>
      <c r="F557" s="8"/>
      <c r="G557" s="8"/>
      <c r="H557" s="8"/>
      <c r="I557" s="8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9.5" customHeight="1" x14ac:dyDescent="0.3">
      <c r="A558" s="7"/>
      <c r="B558" s="8"/>
      <c r="C558" s="8"/>
      <c r="D558" s="8"/>
      <c r="E558" s="8"/>
      <c r="F558" s="8"/>
      <c r="G558" s="8"/>
      <c r="H558" s="8"/>
      <c r="I558" s="8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9.5" customHeight="1" x14ac:dyDescent="0.3">
      <c r="A559" s="7"/>
      <c r="B559" s="8"/>
      <c r="C559" s="8"/>
      <c r="D559" s="8"/>
      <c r="E559" s="8"/>
      <c r="F559" s="8"/>
      <c r="G559" s="8"/>
      <c r="H559" s="8"/>
      <c r="I559" s="8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9.5" customHeight="1" x14ac:dyDescent="0.3">
      <c r="A560" s="7"/>
      <c r="B560" s="8"/>
      <c r="C560" s="8"/>
      <c r="D560" s="8"/>
      <c r="E560" s="8"/>
      <c r="F560" s="8"/>
      <c r="G560" s="8"/>
      <c r="H560" s="8"/>
      <c r="I560" s="8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9.5" customHeight="1" x14ac:dyDescent="0.3">
      <c r="A561" s="7"/>
      <c r="B561" s="8"/>
      <c r="C561" s="8"/>
      <c r="D561" s="8"/>
      <c r="E561" s="8"/>
      <c r="F561" s="8"/>
      <c r="G561" s="8"/>
      <c r="H561" s="8"/>
      <c r="I561" s="8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9.5" customHeight="1" x14ac:dyDescent="0.3">
      <c r="A562" s="7"/>
      <c r="B562" s="8"/>
      <c r="C562" s="8"/>
      <c r="D562" s="8"/>
      <c r="E562" s="8"/>
      <c r="F562" s="8"/>
      <c r="G562" s="8"/>
      <c r="H562" s="8"/>
      <c r="I562" s="8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9.5" customHeight="1" x14ac:dyDescent="0.3">
      <c r="A563" s="7"/>
      <c r="B563" s="8"/>
      <c r="C563" s="8"/>
      <c r="D563" s="8"/>
      <c r="E563" s="8"/>
      <c r="F563" s="8"/>
      <c r="G563" s="8"/>
      <c r="H563" s="8"/>
      <c r="I563" s="8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9.5" customHeight="1" x14ac:dyDescent="0.3">
      <c r="A564" s="7"/>
      <c r="B564" s="8"/>
      <c r="C564" s="8"/>
      <c r="D564" s="8"/>
      <c r="E564" s="8"/>
      <c r="F564" s="8"/>
      <c r="G564" s="8"/>
      <c r="H564" s="8"/>
      <c r="I564" s="8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9.5" customHeight="1" x14ac:dyDescent="0.3">
      <c r="A565" s="7"/>
      <c r="B565" s="8"/>
      <c r="C565" s="8"/>
      <c r="D565" s="8"/>
      <c r="E565" s="8"/>
      <c r="F565" s="8"/>
      <c r="G565" s="8"/>
      <c r="H565" s="8"/>
      <c r="I565" s="8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9.5" customHeight="1" x14ac:dyDescent="0.3">
      <c r="A566" s="7"/>
      <c r="B566" s="8"/>
      <c r="C566" s="8"/>
      <c r="D566" s="8"/>
      <c r="E566" s="8"/>
      <c r="F566" s="8"/>
      <c r="G566" s="8"/>
      <c r="H566" s="8"/>
      <c r="I566" s="8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9.5" customHeight="1" x14ac:dyDescent="0.3">
      <c r="A567" s="7"/>
      <c r="B567" s="8"/>
      <c r="C567" s="8"/>
      <c r="D567" s="8"/>
      <c r="E567" s="8"/>
      <c r="F567" s="8"/>
      <c r="G567" s="8"/>
      <c r="H567" s="8"/>
      <c r="I567" s="8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9.5" customHeight="1" x14ac:dyDescent="0.3">
      <c r="A568" s="7"/>
      <c r="B568" s="8"/>
      <c r="C568" s="8"/>
      <c r="D568" s="8"/>
      <c r="E568" s="8"/>
      <c r="F568" s="8"/>
      <c r="G568" s="8"/>
      <c r="H568" s="8"/>
      <c r="I568" s="8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9.5" customHeight="1" x14ac:dyDescent="0.3">
      <c r="A569" s="7"/>
      <c r="B569" s="8"/>
      <c r="C569" s="8"/>
      <c r="D569" s="8"/>
      <c r="E569" s="8"/>
      <c r="F569" s="8"/>
      <c r="G569" s="8"/>
      <c r="H569" s="8"/>
      <c r="I569" s="8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9.5" customHeight="1" x14ac:dyDescent="0.3">
      <c r="A570" s="7"/>
      <c r="B570" s="8"/>
      <c r="C570" s="8"/>
      <c r="D570" s="8"/>
      <c r="E570" s="8"/>
      <c r="F570" s="8"/>
      <c r="G570" s="8"/>
      <c r="H570" s="8"/>
      <c r="I570" s="8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9.5" customHeight="1" x14ac:dyDescent="0.3">
      <c r="A571" s="7"/>
      <c r="B571" s="8"/>
      <c r="C571" s="8"/>
      <c r="D571" s="8"/>
      <c r="E571" s="8"/>
      <c r="F571" s="8"/>
      <c r="G571" s="8"/>
      <c r="H571" s="8"/>
      <c r="I571" s="8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9.5" customHeight="1" x14ac:dyDescent="0.3">
      <c r="A572" s="7"/>
      <c r="B572" s="8"/>
      <c r="C572" s="8"/>
      <c r="D572" s="8"/>
      <c r="E572" s="8"/>
      <c r="F572" s="8"/>
      <c r="G572" s="8"/>
      <c r="H572" s="8"/>
      <c r="I572" s="8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9.5" customHeight="1" x14ac:dyDescent="0.3">
      <c r="A573" s="7"/>
      <c r="B573" s="8"/>
      <c r="C573" s="8"/>
      <c r="D573" s="8"/>
      <c r="E573" s="8"/>
      <c r="F573" s="8"/>
      <c r="G573" s="8"/>
      <c r="H573" s="8"/>
      <c r="I573" s="8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9.5" customHeight="1" x14ac:dyDescent="0.3">
      <c r="A574" s="7"/>
      <c r="B574" s="8"/>
      <c r="C574" s="8"/>
      <c r="D574" s="8"/>
      <c r="E574" s="8"/>
      <c r="F574" s="8"/>
      <c r="G574" s="8"/>
      <c r="H574" s="8"/>
      <c r="I574" s="8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9.5" customHeight="1" x14ac:dyDescent="0.3">
      <c r="A575" s="7"/>
      <c r="B575" s="8"/>
      <c r="C575" s="8"/>
      <c r="D575" s="8"/>
      <c r="E575" s="8"/>
      <c r="F575" s="8"/>
      <c r="G575" s="8"/>
      <c r="H575" s="8"/>
      <c r="I575" s="8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9.5" customHeight="1" x14ac:dyDescent="0.3">
      <c r="A576" s="7"/>
      <c r="B576" s="8"/>
      <c r="C576" s="8"/>
      <c r="D576" s="8"/>
      <c r="E576" s="8"/>
      <c r="F576" s="8"/>
      <c r="G576" s="8"/>
      <c r="H576" s="8"/>
      <c r="I576" s="8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9.5" customHeight="1" x14ac:dyDescent="0.3">
      <c r="A577" s="7"/>
      <c r="B577" s="8"/>
      <c r="C577" s="8"/>
      <c r="D577" s="8"/>
      <c r="E577" s="8"/>
      <c r="F577" s="8"/>
      <c r="G577" s="8"/>
      <c r="H577" s="8"/>
      <c r="I577" s="8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9.5" customHeight="1" x14ac:dyDescent="0.3">
      <c r="A578" s="7"/>
      <c r="B578" s="8"/>
      <c r="C578" s="8"/>
      <c r="D578" s="8"/>
      <c r="E578" s="8"/>
      <c r="F578" s="8"/>
      <c r="G578" s="8"/>
      <c r="H578" s="8"/>
      <c r="I578" s="8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9.5" customHeight="1" x14ac:dyDescent="0.3">
      <c r="A579" s="7"/>
      <c r="B579" s="8"/>
      <c r="C579" s="8"/>
      <c r="D579" s="8"/>
      <c r="E579" s="8"/>
      <c r="F579" s="8"/>
      <c r="G579" s="8"/>
      <c r="H579" s="8"/>
      <c r="I579" s="8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9.5" customHeight="1" x14ac:dyDescent="0.3">
      <c r="A580" s="7"/>
      <c r="B580" s="8"/>
      <c r="C580" s="8"/>
      <c r="D580" s="8"/>
      <c r="E580" s="8"/>
      <c r="F580" s="8"/>
      <c r="G580" s="8"/>
      <c r="H580" s="8"/>
      <c r="I580" s="8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9.5" customHeight="1" x14ac:dyDescent="0.3">
      <c r="A581" s="7"/>
      <c r="B581" s="8"/>
      <c r="C581" s="8"/>
      <c r="D581" s="8"/>
      <c r="E581" s="8"/>
      <c r="F581" s="8"/>
      <c r="G581" s="8"/>
      <c r="H581" s="8"/>
      <c r="I581" s="8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9.5" customHeight="1" x14ac:dyDescent="0.3">
      <c r="A582" s="7"/>
      <c r="B582" s="8"/>
      <c r="C582" s="8"/>
      <c r="D582" s="8"/>
      <c r="E582" s="8"/>
      <c r="F582" s="8"/>
      <c r="G582" s="8"/>
      <c r="H582" s="8"/>
      <c r="I582" s="8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9.5" customHeight="1" x14ac:dyDescent="0.3">
      <c r="A583" s="7"/>
      <c r="B583" s="8"/>
      <c r="C583" s="8"/>
      <c r="D583" s="8"/>
      <c r="E583" s="8"/>
      <c r="F583" s="8"/>
      <c r="G583" s="8"/>
      <c r="H583" s="8"/>
      <c r="I583" s="8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9.5" customHeight="1" x14ac:dyDescent="0.3">
      <c r="A584" s="7"/>
      <c r="B584" s="8"/>
      <c r="C584" s="8"/>
      <c r="D584" s="8"/>
      <c r="E584" s="8"/>
      <c r="F584" s="8"/>
      <c r="G584" s="8"/>
      <c r="H584" s="8"/>
      <c r="I584" s="8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9.5" customHeight="1" x14ac:dyDescent="0.3">
      <c r="A585" s="7"/>
      <c r="B585" s="8"/>
      <c r="C585" s="8"/>
      <c r="D585" s="8"/>
      <c r="E585" s="8"/>
      <c r="F585" s="8"/>
      <c r="G585" s="8"/>
      <c r="H585" s="8"/>
      <c r="I585" s="8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9.5" customHeight="1" x14ac:dyDescent="0.3">
      <c r="A586" s="7"/>
      <c r="B586" s="8"/>
      <c r="C586" s="8"/>
      <c r="D586" s="8"/>
      <c r="E586" s="8"/>
      <c r="F586" s="8"/>
      <c r="G586" s="8"/>
      <c r="H586" s="8"/>
      <c r="I586" s="8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9.5" customHeight="1" x14ac:dyDescent="0.3">
      <c r="A587" s="7"/>
      <c r="B587" s="8"/>
      <c r="C587" s="8"/>
      <c r="D587" s="8"/>
      <c r="E587" s="8"/>
      <c r="F587" s="8"/>
      <c r="G587" s="8"/>
      <c r="H587" s="8"/>
      <c r="I587" s="8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9.5" customHeight="1" x14ac:dyDescent="0.3">
      <c r="A588" s="7"/>
      <c r="B588" s="8"/>
      <c r="C588" s="8"/>
      <c r="D588" s="8"/>
      <c r="E588" s="8"/>
      <c r="F588" s="8"/>
      <c r="G588" s="8"/>
      <c r="H588" s="8"/>
      <c r="I588" s="8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9.5" customHeight="1" x14ac:dyDescent="0.3">
      <c r="A589" s="7"/>
      <c r="B589" s="8"/>
      <c r="C589" s="8"/>
      <c r="D589" s="8"/>
      <c r="E589" s="8"/>
      <c r="F589" s="8"/>
      <c r="G589" s="8"/>
      <c r="H589" s="8"/>
      <c r="I589" s="8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9.5" customHeight="1" x14ac:dyDescent="0.3">
      <c r="A590" s="7"/>
      <c r="B590" s="8"/>
      <c r="C590" s="8"/>
      <c r="D590" s="8"/>
      <c r="E590" s="8"/>
      <c r="F590" s="8"/>
      <c r="G590" s="8"/>
      <c r="H590" s="8"/>
      <c r="I590" s="8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9.5" customHeight="1" x14ac:dyDescent="0.3">
      <c r="A591" s="7"/>
      <c r="B591" s="8"/>
      <c r="C591" s="8"/>
      <c r="D591" s="8"/>
      <c r="E591" s="8"/>
      <c r="F591" s="8"/>
      <c r="G591" s="8"/>
      <c r="H591" s="8"/>
      <c r="I591" s="8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9.5" customHeight="1" x14ac:dyDescent="0.3">
      <c r="A592" s="7"/>
      <c r="B592" s="8"/>
      <c r="C592" s="8"/>
      <c r="D592" s="8"/>
      <c r="E592" s="8"/>
      <c r="F592" s="8"/>
      <c r="G592" s="8"/>
      <c r="H592" s="8"/>
      <c r="I592" s="8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9.5" customHeight="1" x14ac:dyDescent="0.3">
      <c r="A593" s="7"/>
      <c r="B593" s="8"/>
      <c r="C593" s="8"/>
      <c r="D593" s="8"/>
      <c r="E593" s="8"/>
      <c r="F593" s="8"/>
      <c r="G593" s="8"/>
      <c r="H593" s="8"/>
      <c r="I593" s="8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9.5" customHeight="1" x14ac:dyDescent="0.3">
      <c r="A594" s="7"/>
      <c r="B594" s="8"/>
      <c r="C594" s="8"/>
      <c r="D594" s="8"/>
      <c r="E594" s="8"/>
      <c r="F594" s="8"/>
      <c r="G594" s="8"/>
      <c r="H594" s="8"/>
      <c r="I594" s="8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9.5" customHeight="1" x14ac:dyDescent="0.3">
      <c r="A595" s="7"/>
      <c r="B595" s="8"/>
      <c r="C595" s="8"/>
      <c r="D595" s="8"/>
      <c r="E595" s="8"/>
      <c r="F595" s="8"/>
      <c r="G595" s="8"/>
      <c r="H595" s="8"/>
      <c r="I595" s="8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9.5" customHeight="1" x14ac:dyDescent="0.3">
      <c r="A596" s="7"/>
      <c r="B596" s="8"/>
      <c r="C596" s="8"/>
      <c r="D596" s="8"/>
      <c r="E596" s="8"/>
      <c r="F596" s="8"/>
      <c r="G596" s="8"/>
      <c r="H596" s="8"/>
      <c r="I596" s="8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9.5" customHeight="1" x14ac:dyDescent="0.3">
      <c r="A597" s="7"/>
      <c r="B597" s="8"/>
      <c r="C597" s="8"/>
      <c r="D597" s="8"/>
      <c r="E597" s="8"/>
      <c r="F597" s="8"/>
      <c r="G597" s="8"/>
      <c r="H597" s="8"/>
      <c r="I597" s="8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9.5" customHeight="1" x14ac:dyDescent="0.3">
      <c r="A598" s="7"/>
      <c r="B598" s="8"/>
      <c r="C598" s="8"/>
      <c r="D598" s="8"/>
      <c r="E598" s="8"/>
      <c r="F598" s="8"/>
      <c r="G598" s="8"/>
      <c r="H598" s="8"/>
      <c r="I598" s="8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9.5" customHeight="1" x14ac:dyDescent="0.3">
      <c r="A599" s="7"/>
      <c r="B599" s="8"/>
      <c r="C599" s="8"/>
      <c r="D599" s="8"/>
      <c r="E599" s="8"/>
      <c r="F599" s="8"/>
      <c r="G599" s="8"/>
      <c r="H599" s="8"/>
      <c r="I599" s="8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9.5" customHeight="1" x14ac:dyDescent="0.3">
      <c r="A600" s="7"/>
      <c r="B600" s="8"/>
      <c r="C600" s="8"/>
      <c r="D600" s="8"/>
      <c r="E600" s="8"/>
      <c r="F600" s="8"/>
      <c r="G600" s="8"/>
      <c r="H600" s="8"/>
      <c r="I600" s="8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9.5" customHeight="1" x14ac:dyDescent="0.3">
      <c r="A601" s="7"/>
      <c r="B601" s="8"/>
      <c r="C601" s="8"/>
      <c r="D601" s="8"/>
      <c r="E601" s="8"/>
      <c r="F601" s="8"/>
      <c r="G601" s="8"/>
      <c r="H601" s="8"/>
      <c r="I601" s="8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9.5" customHeight="1" x14ac:dyDescent="0.3">
      <c r="A602" s="7"/>
      <c r="B602" s="8"/>
      <c r="C602" s="8"/>
      <c r="D602" s="8"/>
      <c r="E602" s="8"/>
      <c r="F602" s="8"/>
      <c r="G602" s="8"/>
      <c r="H602" s="8"/>
      <c r="I602" s="8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9.5" customHeight="1" x14ac:dyDescent="0.3">
      <c r="A603" s="7"/>
      <c r="B603" s="8"/>
      <c r="C603" s="8"/>
      <c r="D603" s="8"/>
      <c r="E603" s="8"/>
      <c r="F603" s="8"/>
      <c r="G603" s="8"/>
      <c r="H603" s="8"/>
      <c r="I603" s="8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9.5" customHeight="1" x14ac:dyDescent="0.3">
      <c r="A604" s="7"/>
      <c r="B604" s="8"/>
      <c r="C604" s="8"/>
      <c r="D604" s="8"/>
      <c r="E604" s="8"/>
      <c r="F604" s="8"/>
      <c r="G604" s="8"/>
      <c r="H604" s="8"/>
      <c r="I604" s="8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9.5" customHeight="1" x14ac:dyDescent="0.3">
      <c r="A605" s="7"/>
      <c r="B605" s="8"/>
      <c r="C605" s="8"/>
      <c r="D605" s="8"/>
      <c r="E605" s="8"/>
      <c r="F605" s="8"/>
      <c r="G605" s="8"/>
      <c r="H605" s="8"/>
      <c r="I605" s="8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9.5" customHeight="1" x14ac:dyDescent="0.3">
      <c r="A606" s="7"/>
      <c r="B606" s="8"/>
      <c r="C606" s="8"/>
      <c r="D606" s="8"/>
      <c r="E606" s="8"/>
      <c r="F606" s="8"/>
      <c r="G606" s="8"/>
      <c r="H606" s="8"/>
      <c r="I606" s="8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9.5" customHeight="1" x14ac:dyDescent="0.3">
      <c r="A607" s="7"/>
      <c r="B607" s="8"/>
      <c r="C607" s="8"/>
      <c r="D607" s="8"/>
      <c r="E607" s="8"/>
      <c r="F607" s="8"/>
      <c r="G607" s="8"/>
      <c r="H607" s="8"/>
      <c r="I607" s="8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9.5" customHeight="1" x14ac:dyDescent="0.3">
      <c r="A608" s="7"/>
      <c r="B608" s="8"/>
      <c r="C608" s="8"/>
      <c r="D608" s="8"/>
      <c r="E608" s="8"/>
      <c r="F608" s="8"/>
      <c r="G608" s="8"/>
      <c r="H608" s="8"/>
      <c r="I608" s="8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9.5" customHeight="1" x14ac:dyDescent="0.3">
      <c r="A609" s="7"/>
      <c r="B609" s="8"/>
      <c r="C609" s="8"/>
      <c r="D609" s="8"/>
      <c r="E609" s="8"/>
      <c r="F609" s="8"/>
      <c r="G609" s="8"/>
      <c r="H609" s="8"/>
      <c r="I609" s="8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9.5" customHeight="1" x14ac:dyDescent="0.3">
      <c r="A610" s="7"/>
      <c r="B610" s="8"/>
      <c r="C610" s="8"/>
      <c r="D610" s="8"/>
      <c r="E610" s="8"/>
      <c r="F610" s="8"/>
      <c r="G610" s="8"/>
      <c r="H610" s="8"/>
      <c r="I610" s="8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9.5" customHeight="1" x14ac:dyDescent="0.3">
      <c r="A611" s="7"/>
      <c r="B611" s="8"/>
      <c r="C611" s="8"/>
      <c r="D611" s="8"/>
      <c r="E611" s="8"/>
      <c r="F611" s="8"/>
      <c r="G611" s="8"/>
      <c r="H611" s="8"/>
      <c r="I611" s="8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9.5" customHeight="1" x14ac:dyDescent="0.3">
      <c r="A612" s="7"/>
      <c r="B612" s="8"/>
      <c r="C612" s="8"/>
      <c r="D612" s="8"/>
      <c r="E612" s="8"/>
      <c r="F612" s="8"/>
      <c r="G612" s="8"/>
      <c r="H612" s="8"/>
      <c r="I612" s="8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9.5" customHeight="1" x14ac:dyDescent="0.3">
      <c r="A613" s="7"/>
      <c r="B613" s="8"/>
      <c r="C613" s="8"/>
      <c r="D613" s="8"/>
      <c r="E613" s="8"/>
      <c r="F613" s="8"/>
      <c r="G613" s="8"/>
      <c r="H613" s="8"/>
      <c r="I613" s="8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9.5" customHeight="1" x14ac:dyDescent="0.3">
      <c r="A614" s="7"/>
      <c r="B614" s="8"/>
      <c r="C614" s="8"/>
      <c r="D614" s="8"/>
      <c r="E614" s="8"/>
      <c r="F614" s="8"/>
      <c r="G614" s="8"/>
      <c r="H614" s="8"/>
      <c r="I614" s="8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9.5" customHeight="1" x14ac:dyDescent="0.3">
      <c r="A615" s="7"/>
      <c r="B615" s="8"/>
      <c r="C615" s="8"/>
      <c r="D615" s="8"/>
      <c r="E615" s="8"/>
      <c r="F615" s="8"/>
      <c r="G615" s="8"/>
      <c r="H615" s="8"/>
      <c r="I615" s="8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9.5" customHeight="1" x14ac:dyDescent="0.3">
      <c r="A616" s="7"/>
      <c r="B616" s="8"/>
      <c r="C616" s="8"/>
      <c r="D616" s="8"/>
      <c r="E616" s="8"/>
      <c r="F616" s="8"/>
      <c r="G616" s="8"/>
      <c r="H616" s="8"/>
      <c r="I616" s="8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9.5" customHeight="1" x14ac:dyDescent="0.3">
      <c r="A617" s="7"/>
      <c r="B617" s="8"/>
      <c r="C617" s="8"/>
      <c r="D617" s="8"/>
      <c r="E617" s="8"/>
      <c r="F617" s="8"/>
      <c r="G617" s="8"/>
      <c r="H617" s="8"/>
      <c r="I617" s="8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9.5" customHeight="1" x14ac:dyDescent="0.3">
      <c r="A618" s="7"/>
      <c r="B618" s="8"/>
      <c r="C618" s="8"/>
      <c r="D618" s="8"/>
      <c r="E618" s="8"/>
      <c r="F618" s="8"/>
      <c r="G618" s="8"/>
      <c r="H618" s="8"/>
      <c r="I618" s="8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9.5" customHeight="1" x14ac:dyDescent="0.3">
      <c r="A619" s="7"/>
      <c r="B619" s="8"/>
      <c r="C619" s="8"/>
      <c r="D619" s="8"/>
      <c r="E619" s="8"/>
      <c r="F619" s="8"/>
      <c r="G619" s="8"/>
      <c r="H619" s="8"/>
      <c r="I619" s="8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9.5" customHeight="1" x14ac:dyDescent="0.3">
      <c r="A620" s="7"/>
      <c r="B620" s="8"/>
      <c r="C620" s="8"/>
      <c r="D620" s="8"/>
      <c r="E620" s="8"/>
      <c r="F620" s="8"/>
      <c r="G620" s="8"/>
      <c r="H620" s="8"/>
      <c r="I620" s="8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9.5" customHeight="1" x14ac:dyDescent="0.3">
      <c r="A621" s="7"/>
      <c r="B621" s="8"/>
      <c r="C621" s="8"/>
      <c r="D621" s="8"/>
      <c r="E621" s="8"/>
      <c r="F621" s="8"/>
      <c r="G621" s="8"/>
      <c r="H621" s="8"/>
      <c r="I621" s="8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9.5" customHeight="1" x14ac:dyDescent="0.3">
      <c r="A622" s="7"/>
      <c r="B622" s="8"/>
      <c r="C622" s="8"/>
      <c r="D622" s="8"/>
      <c r="E622" s="8"/>
      <c r="F622" s="8"/>
      <c r="G622" s="8"/>
      <c r="H622" s="8"/>
      <c r="I622" s="8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9.5" customHeight="1" x14ac:dyDescent="0.3">
      <c r="A623" s="7"/>
      <c r="B623" s="8"/>
      <c r="C623" s="8"/>
      <c r="D623" s="8"/>
      <c r="E623" s="8"/>
      <c r="F623" s="8"/>
      <c r="G623" s="8"/>
      <c r="H623" s="8"/>
      <c r="I623" s="8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9.5" customHeight="1" x14ac:dyDescent="0.3">
      <c r="A624" s="7"/>
      <c r="B624" s="8"/>
      <c r="C624" s="8"/>
      <c r="D624" s="8"/>
      <c r="E624" s="8"/>
      <c r="F624" s="8"/>
      <c r="G624" s="8"/>
      <c r="H624" s="8"/>
      <c r="I624" s="8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9.5" customHeight="1" x14ac:dyDescent="0.3">
      <c r="A625" s="7"/>
      <c r="B625" s="8"/>
      <c r="C625" s="8"/>
      <c r="D625" s="8"/>
      <c r="E625" s="8"/>
      <c r="F625" s="8"/>
      <c r="G625" s="8"/>
      <c r="H625" s="8"/>
      <c r="I625" s="8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9.5" customHeight="1" x14ac:dyDescent="0.3">
      <c r="A626" s="7"/>
      <c r="B626" s="8"/>
      <c r="C626" s="8"/>
      <c r="D626" s="8"/>
      <c r="E626" s="8"/>
      <c r="F626" s="8"/>
      <c r="G626" s="8"/>
      <c r="H626" s="8"/>
      <c r="I626" s="8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9.5" customHeight="1" x14ac:dyDescent="0.3">
      <c r="A627" s="7"/>
      <c r="B627" s="8"/>
      <c r="C627" s="8"/>
      <c r="D627" s="8"/>
      <c r="E627" s="8"/>
      <c r="F627" s="8"/>
      <c r="G627" s="8"/>
      <c r="H627" s="8"/>
      <c r="I627" s="8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9.5" customHeight="1" x14ac:dyDescent="0.3">
      <c r="A628" s="7"/>
      <c r="B628" s="8"/>
      <c r="C628" s="8"/>
      <c r="D628" s="8"/>
      <c r="E628" s="8"/>
      <c r="F628" s="8"/>
      <c r="G628" s="8"/>
      <c r="H628" s="8"/>
      <c r="I628" s="8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9.5" customHeight="1" x14ac:dyDescent="0.3">
      <c r="A629" s="7"/>
      <c r="B629" s="8"/>
      <c r="C629" s="8"/>
      <c r="D629" s="8"/>
      <c r="E629" s="8"/>
      <c r="F629" s="8"/>
      <c r="G629" s="8"/>
      <c r="H629" s="8"/>
      <c r="I629" s="8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9.5" customHeight="1" x14ac:dyDescent="0.3">
      <c r="A630" s="7"/>
      <c r="B630" s="8"/>
      <c r="C630" s="8"/>
      <c r="D630" s="8"/>
      <c r="E630" s="8"/>
      <c r="F630" s="8"/>
      <c r="G630" s="8"/>
      <c r="H630" s="8"/>
      <c r="I630" s="8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9.5" customHeight="1" x14ac:dyDescent="0.3">
      <c r="A631" s="7"/>
      <c r="B631" s="8"/>
      <c r="C631" s="8"/>
      <c r="D631" s="8"/>
      <c r="E631" s="8"/>
      <c r="F631" s="8"/>
      <c r="G631" s="8"/>
      <c r="H631" s="8"/>
      <c r="I631" s="8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9.5" customHeight="1" x14ac:dyDescent="0.3">
      <c r="A632" s="7"/>
      <c r="B632" s="8"/>
      <c r="C632" s="8"/>
      <c r="D632" s="8"/>
      <c r="E632" s="8"/>
      <c r="F632" s="8"/>
      <c r="G632" s="8"/>
      <c r="H632" s="8"/>
      <c r="I632" s="8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9.5" customHeight="1" x14ac:dyDescent="0.3">
      <c r="A633" s="7"/>
      <c r="B633" s="8"/>
      <c r="C633" s="8"/>
      <c r="D633" s="8"/>
      <c r="E633" s="8"/>
      <c r="F633" s="8"/>
      <c r="G633" s="8"/>
      <c r="H633" s="8"/>
      <c r="I633" s="8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9.5" customHeight="1" x14ac:dyDescent="0.3">
      <c r="A634" s="7"/>
      <c r="B634" s="8"/>
      <c r="C634" s="8"/>
      <c r="D634" s="8"/>
      <c r="E634" s="8"/>
      <c r="F634" s="8"/>
      <c r="G634" s="8"/>
      <c r="H634" s="8"/>
      <c r="I634" s="8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9.5" customHeight="1" x14ac:dyDescent="0.3">
      <c r="A635" s="7"/>
      <c r="B635" s="8"/>
      <c r="C635" s="8"/>
      <c r="D635" s="8"/>
      <c r="E635" s="8"/>
      <c r="F635" s="8"/>
      <c r="G635" s="8"/>
      <c r="H635" s="8"/>
      <c r="I635" s="8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9.5" customHeight="1" x14ac:dyDescent="0.3">
      <c r="A636" s="7"/>
      <c r="B636" s="8"/>
      <c r="C636" s="8"/>
      <c r="D636" s="8"/>
      <c r="E636" s="8"/>
      <c r="F636" s="8"/>
      <c r="G636" s="8"/>
      <c r="H636" s="8"/>
      <c r="I636" s="8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9.5" customHeight="1" x14ac:dyDescent="0.3">
      <c r="A637" s="7"/>
      <c r="B637" s="8"/>
      <c r="C637" s="8"/>
      <c r="D637" s="8"/>
      <c r="E637" s="8"/>
      <c r="F637" s="8"/>
      <c r="G637" s="8"/>
      <c r="H637" s="8"/>
      <c r="I637" s="8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9.5" customHeight="1" x14ac:dyDescent="0.3">
      <c r="A638" s="7"/>
      <c r="B638" s="8"/>
      <c r="C638" s="8"/>
      <c r="D638" s="8"/>
      <c r="E638" s="8"/>
      <c r="F638" s="8"/>
      <c r="G638" s="8"/>
      <c r="H638" s="8"/>
      <c r="I638" s="8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9.5" customHeight="1" x14ac:dyDescent="0.3">
      <c r="A639" s="7"/>
      <c r="B639" s="8"/>
      <c r="C639" s="8"/>
      <c r="D639" s="8"/>
      <c r="E639" s="8"/>
      <c r="F639" s="8"/>
      <c r="G639" s="8"/>
      <c r="H639" s="8"/>
      <c r="I639" s="8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9.5" customHeight="1" x14ac:dyDescent="0.3">
      <c r="A640" s="7"/>
      <c r="B640" s="8"/>
      <c r="C640" s="8"/>
      <c r="D640" s="8"/>
      <c r="E640" s="8"/>
      <c r="F640" s="8"/>
      <c r="G640" s="8"/>
      <c r="H640" s="8"/>
      <c r="I640" s="8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9.5" customHeight="1" x14ac:dyDescent="0.3">
      <c r="A641" s="7"/>
      <c r="B641" s="8"/>
      <c r="C641" s="8"/>
      <c r="D641" s="8"/>
      <c r="E641" s="8"/>
      <c r="F641" s="8"/>
      <c r="G641" s="8"/>
      <c r="H641" s="8"/>
      <c r="I641" s="8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9.5" customHeight="1" x14ac:dyDescent="0.3">
      <c r="A642" s="7"/>
      <c r="B642" s="8"/>
      <c r="C642" s="8"/>
      <c r="D642" s="8"/>
      <c r="E642" s="8"/>
      <c r="F642" s="8"/>
      <c r="G642" s="8"/>
      <c r="H642" s="8"/>
      <c r="I642" s="8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9.5" customHeight="1" x14ac:dyDescent="0.3">
      <c r="A643" s="7"/>
      <c r="B643" s="8"/>
      <c r="C643" s="8"/>
      <c r="D643" s="8"/>
      <c r="E643" s="8"/>
      <c r="F643" s="8"/>
      <c r="G643" s="8"/>
      <c r="H643" s="8"/>
      <c r="I643" s="8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9.5" customHeight="1" x14ac:dyDescent="0.3">
      <c r="A644" s="7"/>
      <c r="B644" s="8"/>
      <c r="C644" s="8"/>
      <c r="D644" s="8"/>
      <c r="E644" s="8"/>
      <c r="F644" s="8"/>
      <c r="G644" s="8"/>
      <c r="H644" s="8"/>
      <c r="I644" s="8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9.5" customHeight="1" x14ac:dyDescent="0.3">
      <c r="A645" s="7"/>
      <c r="B645" s="8"/>
      <c r="C645" s="8"/>
      <c r="D645" s="8"/>
      <c r="E645" s="8"/>
      <c r="F645" s="8"/>
      <c r="G645" s="8"/>
      <c r="H645" s="8"/>
      <c r="I645" s="8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9.5" customHeight="1" x14ac:dyDescent="0.3">
      <c r="A646" s="7"/>
      <c r="B646" s="8"/>
      <c r="C646" s="8"/>
      <c r="D646" s="8"/>
      <c r="E646" s="8"/>
      <c r="F646" s="8"/>
      <c r="G646" s="8"/>
      <c r="H646" s="8"/>
      <c r="I646" s="8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9.5" customHeight="1" x14ac:dyDescent="0.3">
      <c r="A647" s="7"/>
      <c r="B647" s="8"/>
      <c r="C647" s="8"/>
      <c r="D647" s="8"/>
      <c r="E647" s="8"/>
      <c r="F647" s="8"/>
      <c r="G647" s="8"/>
      <c r="H647" s="8"/>
      <c r="I647" s="8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9.5" customHeight="1" x14ac:dyDescent="0.3">
      <c r="A648" s="7"/>
      <c r="B648" s="8"/>
      <c r="C648" s="8"/>
      <c r="D648" s="8"/>
      <c r="E648" s="8"/>
      <c r="F648" s="8"/>
      <c r="G648" s="8"/>
      <c r="H648" s="8"/>
      <c r="I648" s="8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9.5" customHeight="1" x14ac:dyDescent="0.3">
      <c r="A649" s="7"/>
      <c r="B649" s="8"/>
      <c r="C649" s="8"/>
      <c r="D649" s="8"/>
      <c r="E649" s="8"/>
      <c r="F649" s="8"/>
      <c r="G649" s="8"/>
      <c r="H649" s="8"/>
      <c r="I649" s="8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9.5" customHeight="1" x14ac:dyDescent="0.3">
      <c r="A650" s="7"/>
      <c r="B650" s="8"/>
      <c r="C650" s="8"/>
      <c r="D650" s="8"/>
      <c r="E650" s="8"/>
      <c r="F650" s="8"/>
      <c r="G650" s="8"/>
      <c r="H650" s="8"/>
      <c r="I650" s="8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9.5" customHeight="1" x14ac:dyDescent="0.3">
      <c r="A651" s="7"/>
      <c r="B651" s="8"/>
      <c r="C651" s="8"/>
      <c r="D651" s="8"/>
      <c r="E651" s="8"/>
      <c r="F651" s="8"/>
      <c r="G651" s="8"/>
      <c r="H651" s="8"/>
      <c r="I651" s="8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9.5" customHeight="1" x14ac:dyDescent="0.3">
      <c r="A652" s="7"/>
      <c r="B652" s="8"/>
      <c r="C652" s="8"/>
      <c r="D652" s="8"/>
      <c r="E652" s="8"/>
      <c r="F652" s="8"/>
      <c r="G652" s="8"/>
      <c r="H652" s="8"/>
      <c r="I652" s="8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9.5" customHeight="1" x14ac:dyDescent="0.3">
      <c r="A653" s="7"/>
      <c r="B653" s="8"/>
      <c r="C653" s="8"/>
      <c r="D653" s="8"/>
      <c r="E653" s="8"/>
      <c r="F653" s="8"/>
      <c r="G653" s="8"/>
      <c r="H653" s="8"/>
      <c r="I653" s="8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9.5" customHeight="1" x14ac:dyDescent="0.3">
      <c r="A654" s="7"/>
      <c r="B654" s="8"/>
      <c r="C654" s="8"/>
      <c r="D654" s="8"/>
      <c r="E654" s="8"/>
      <c r="F654" s="8"/>
      <c r="G654" s="8"/>
      <c r="H654" s="8"/>
      <c r="I654" s="8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9.5" customHeight="1" x14ac:dyDescent="0.3">
      <c r="A655" s="7"/>
      <c r="B655" s="8"/>
      <c r="C655" s="8"/>
      <c r="D655" s="8"/>
      <c r="E655" s="8"/>
      <c r="F655" s="8"/>
      <c r="G655" s="8"/>
      <c r="H655" s="8"/>
      <c r="I655" s="8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9.5" customHeight="1" x14ac:dyDescent="0.3">
      <c r="A656" s="7"/>
      <c r="B656" s="8"/>
      <c r="C656" s="8"/>
      <c r="D656" s="8"/>
      <c r="E656" s="8"/>
      <c r="F656" s="8"/>
      <c r="G656" s="8"/>
      <c r="H656" s="8"/>
      <c r="I656" s="8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9.5" customHeight="1" x14ac:dyDescent="0.3">
      <c r="A657" s="7"/>
      <c r="B657" s="8"/>
      <c r="C657" s="8"/>
      <c r="D657" s="8"/>
      <c r="E657" s="8"/>
      <c r="F657" s="8"/>
      <c r="G657" s="8"/>
      <c r="H657" s="8"/>
      <c r="I657" s="8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9.5" customHeight="1" x14ac:dyDescent="0.3">
      <c r="A658" s="7"/>
      <c r="B658" s="8"/>
      <c r="C658" s="8"/>
      <c r="D658" s="8"/>
      <c r="E658" s="8"/>
      <c r="F658" s="8"/>
      <c r="G658" s="8"/>
      <c r="H658" s="8"/>
      <c r="I658" s="8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9.5" customHeight="1" x14ac:dyDescent="0.3">
      <c r="A659" s="7"/>
      <c r="B659" s="8"/>
      <c r="C659" s="8"/>
      <c r="D659" s="8"/>
      <c r="E659" s="8"/>
      <c r="F659" s="8"/>
      <c r="G659" s="8"/>
      <c r="H659" s="8"/>
      <c r="I659" s="8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9.5" customHeight="1" x14ac:dyDescent="0.3">
      <c r="A660" s="7"/>
      <c r="B660" s="8"/>
      <c r="C660" s="8"/>
      <c r="D660" s="8"/>
      <c r="E660" s="8"/>
      <c r="F660" s="8"/>
      <c r="G660" s="8"/>
      <c r="H660" s="8"/>
      <c r="I660" s="8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9.5" customHeight="1" x14ac:dyDescent="0.3">
      <c r="A661" s="7"/>
      <c r="B661" s="8"/>
      <c r="C661" s="8"/>
      <c r="D661" s="8"/>
      <c r="E661" s="8"/>
      <c r="F661" s="8"/>
      <c r="G661" s="8"/>
      <c r="H661" s="8"/>
      <c r="I661" s="8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9.5" customHeight="1" x14ac:dyDescent="0.3">
      <c r="A662" s="7"/>
      <c r="B662" s="8"/>
      <c r="C662" s="8"/>
      <c r="D662" s="8"/>
      <c r="E662" s="8"/>
      <c r="F662" s="8"/>
      <c r="G662" s="8"/>
      <c r="H662" s="8"/>
      <c r="I662" s="8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9.5" customHeight="1" x14ac:dyDescent="0.3">
      <c r="A663" s="7"/>
      <c r="B663" s="8"/>
      <c r="C663" s="8"/>
      <c r="D663" s="8"/>
      <c r="E663" s="8"/>
      <c r="F663" s="8"/>
      <c r="G663" s="8"/>
      <c r="H663" s="8"/>
      <c r="I663" s="8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9.5" customHeight="1" x14ac:dyDescent="0.3">
      <c r="A664" s="7"/>
      <c r="B664" s="8"/>
      <c r="C664" s="8"/>
      <c r="D664" s="8"/>
      <c r="E664" s="8"/>
      <c r="F664" s="8"/>
      <c r="G664" s="8"/>
      <c r="H664" s="8"/>
      <c r="I664" s="8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9.5" customHeight="1" x14ac:dyDescent="0.3">
      <c r="A665" s="7"/>
      <c r="B665" s="8"/>
      <c r="C665" s="8"/>
      <c r="D665" s="8"/>
      <c r="E665" s="8"/>
      <c r="F665" s="8"/>
      <c r="G665" s="8"/>
      <c r="H665" s="8"/>
      <c r="I665" s="8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9.5" customHeight="1" x14ac:dyDescent="0.3">
      <c r="A666" s="7"/>
      <c r="B666" s="8"/>
      <c r="C666" s="8"/>
      <c r="D666" s="8"/>
      <c r="E666" s="8"/>
      <c r="F666" s="8"/>
      <c r="G666" s="8"/>
      <c r="H666" s="8"/>
      <c r="I666" s="8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9.5" customHeight="1" x14ac:dyDescent="0.3">
      <c r="A667" s="7"/>
      <c r="B667" s="8"/>
      <c r="C667" s="8"/>
      <c r="D667" s="8"/>
      <c r="E667" s="8"/>
      <c r="F667" s="8"/>
      <c r="G667" s="8"/>
      <c r="H667" s="8"/>
      <c r="I667" s="8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9.5" customHeight="1" x14ac:dyDescent="0.3">
      <c r="A668" s="7"/>
      <c r="B668" s="8"/>
      <c r="C668" s="8"/>
      <c r="D668" s="8"/>
      <c r="E668" s="8"/>
      <c r="F668" s="8"/>
      <c r="G668" s="8"/>
      <c r="H668" s="8"/>
      <c r="I668" s="8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9.5" customHeight="1" x14ac:dyDescent="0.3">
      <c r="A669" s="7"/>
      <c r="B669" s="8"/>
      <c r="C669" s="8"/>
      <c r="D669" s="8"/>
      <c r="E669" s="8"/>
      <c r="F669" s="8"/>
      <c r="G669" s="8"/>
      <c r="H669" s="8"/>
      <c r="I669" s="8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9.5" customHeight="1" x14ac:dyDescent="0.3">
      <c r="A670" s="7"/>
      <c r="B670" s="8"/>
      <c r="C670" s="8"/>
      <c r="D670" s="8"/>
      <c r="E670" s="8"/>
      <c r="F670" s="8"/>
      <c r="G670" s="8"/>
      <c r="H670" s="8"/>
      <c r="I670" s="8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9.5" customHeight="1" x14ac:dyDescent="0.3">
      <c r="A671" s="7"/>
      <c r="B671" s="8"/>
      <c r="C671" s="8"/>
      <c r="D671" s="8"/>
      <c r="E671" s="8"/>
      <c r="F671" s="8"/>
      <c r="G671" s="8"/>
      <c r="H671" s="8"/>
      <c r="I671" s="8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9.5" customHeight="1" x14ac:dyDescent="0.3">
      <c r="A672" s="7"/>
      <c r="B672" s="8"/>
      <c r="C672" s="8"/>
      <c r="D672" s="8"/>
      <c r="E672" s="8"/>
      <c r="F672" s="8"/>
      <c r="G672" s="8"/>
      <c r="H672" s="8"/>
      <c r="I672" s="8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9.5" customHeight="1" x14ac:dyDescent="0.3">
      <c r="A673" s="7"/>
      <c r="B673" s="8"/>
      <c r="C673" s="8"/>
      <c r="D673" s="8"/>
      <c r="E673" s="8"/>
      <c r="F673" s="8"/>
      <c r="G673" s="8"/>
      <c r="H673" s="8"/>
      <c r="I673" s="8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9.5" customHeight="1" x14ac:dyDescent="0.3">
      <c r="A674" s="7"/>
      <c r="B674" s="8"/>
      <c r="C674" s="8"/>
      <c r="D674" s="8"/>
      <c r="E674" s="8"/>
      <c r="F674" s="8"/>
      <c r="G674" s="8"/>
      <c r="H674" s="8"/>
      <c r="I674" s="8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9.5" customHeight="1" x14ac:dyDescent="0.3">
      <c r="A675" s="7"/>
      <c r="B675" s="8"/>
      <c r="C675" s="8"/>
      <c r="D675" s="8"/>
      <c r="E675" s="8"/>
      <c r="F675" s="8"/>
      <c r="G675" s="8"/>
      <c r="H675" s="8"/>
      <c r="I675" s="8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9.5" customHeight="1" x14ac:dyDescent="0.3">
      <c r="A676" s="7"/>
      <c r="B676" s="8"/>
      <c r="C676" s="8"/>
      <c r="D676" s="8"/>
      <c r="E676" s="8"/>
      <c r="F676" s="8"/>
      <c r="G676" s="8"/>
      <c r="H676" s="8"/>
      <c r="I676" s="8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9.5" customHeight="1" x14ac:dyDescent="0.3">
      <c r="A677" s="7"/>
      <c r="B677" s="8"/>
      <c r="C677" s="8"/>
      <c r="D677" s="8"/>
      <c r="E677" s="8"/>
      <c r="F677" s="8"/>
      <c r="G677" s="8"/>
      <c r="H677" s="8"/>
      <c r="I677" s="8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9.5" customHeight="1" x14ac:dyDescent="0.3">
      <c r="A678" s="7"/>
      <c r="B678" s="8"/>
      <c r="C678" s="8"/>
      <c r="D678" s="8"/>
      <c r="E678" s="8"/>
      <c r="F678" s="8"/>
      <c r="G678" s="8"/>
      <c r="H678" s="8"/>
      <c r="I678" s="8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9.5" customHeight="1" x14ac:dyDescent="0.3">
      <c r="A679" s="7"/>
      <c r="B679" s="8"/>
      <c r="C679" s="8"/>
      <c r="D679" s="8"/>
      <c r="E679" s="8"/>
      <c r="F679" s="8"/>
      <c r="G679" s="8"/>
      <c r="H679" s="8"/>
      <c r="I679" s="8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9.5" customHeight="1" x14ac:dyDescent="0.3">
      <c r="A680" s="7"/>
      <c r="B680" s="8"/>
      <c r="C680" s="8"/>
      <c r="D680" s="8"/>
      <c r="E680" s="8"/>
      <c r="F680" s="8"/>
      <c r="G680" s="8"/>
      <c r="H680" s="8"/>
      <c r="I680" s="8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9.5" customHeight="1" x14ac:dyDescent="0.3">
      <c r="A681" s="7"/>
      <c r="B681" s="8"/>
      <c r="C681" s="8"/>
      <c r="D681" s="8"/>
      <c r="E681" s="8"/>
      <c r="F681" s="8"/>
      <c r="G681" s="8"/>
      <c r="H681" s="8"/>
      <c r="I681" s="8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9.5" customHeight="1" x14ac:dyDescent="0.3">
      <c r="A682" s="7"/>
      <c r="B682" s="8"/>
      <c r="C682" s="8"/>
      <c r="D682" s="8"/>
      <c r="E682" s="8"/>
      <c r="F682" s="8"/>
      <c r="G682" s="8"/>
      <c r="H682" s="8"/>
      <c r="I682" s="8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9.5" customHeight="1" x14ac:dyDescent="0.3">
      <c r="A683" s="7"/>
      <c r="B683" s="8"/>
      <c r="C683" s="8"/>
      <c r="D683" s="8"/>
      <c r="E683" s="8"/>
      <c r="F683" s="8"/>
      <c r="G683" s="8"/>
      <c r="H683" s="8"/>
      <c r="I683" s="8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9.5" customHeight="1" x14ac:dyDescent="0.3">
      <c r="A684" s="7"/>
      <c r="B684" s="8"/>
      <c r="C684" s="8"/>
      <c r="D684" s="8"/>
      <c r="E684" s="8"/>
      <c r="F684" s="8"/>
      <c r="G684" s="8"/>
      <c r="H684" s="8"/>
      <c r="I684" s="8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9.5" customHeight="1" x14ac:dyDescent="0.3">
      <c r="A685" s="7"/>
      <c r="B685" s="8"/>
      <c r="C685" s="8"/>
      <c r="D685" s="8"/>
      <c r="E685" s="8"/>
      <c r="F685" s="8"/>
      <c r="G685" s="8"/>
      <c r="H685" s="8"/>
      <c r="I685" s="8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9.5" customHeight="1" x14ac:dyDescent="0.3">
      <c r="A686" s="7"/>
      <c r="B686" s="8"/>
      <c r="C686" s="8"/>
      <c r="D686" s="8"/>
      <c r="E686" s="8"/>
      <c r="F686" s="8"/>
      <c r="G686" s="8"/>
      <c r="H686" s="8"/>
      <c r="I686" s="8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9.5" customHeight="1" x14ac:dyDescent="0.3">
      <c r="A687" s="7"/>
      <c r="B687" s="8"/>
      <c r="C687" s="8"/>
      <c r="D687" s="8"/>
      <c r="E687" s="8"/>
      <c r="F687" s="8"/>
      <c r="G687" s="8"/>
      <c r="H687" s="8"/>
      <c r="I687" s="8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9.5" customHeight="1" x14ac:dyDescent="0.3">
      <c r="A688" s="7"/>
      <c r="B688" s="8"/>
      <c r="C688" s="8"/>
      <c r="D688" s="8"/>
      <c r="E688" s="8"/>
      <c r="F688" s="8"/>
      <c r="G688" s="8"/>
      <c r="H688" s="8"/>
      <c r="I688" s="8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9.5" customHeight="1" x14ac:dyDescent="0.3">
      <c r="A689" s="7"/>
      <c r="B689" s="8"/>
      <c r="C689" s="8"/>
      <c r="D689" s="8"/>
      <c r="E689" s="8"/>
      <c r="F689" s="8"/>
      <c r="G689" s="8"/>
      <c r="H689" s="8"/>
      <c r="I689" s="8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9.5" customHeight="1" x14ac:dyDescent="0.3">
      <c r="A690" s="7"/>
      <c r="B690" s="8"/>
      <c r="C690" s="8"/>
      <c r="D690" s="8"/>
      <c r="E690" s="8"/>
      <c r="F690" s="8"/>
      <c r="G690" s="8"/>
      <c r="H690" s="8"/>
      <c r="I690" s="8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9.5" customHeight="1" x14ac:dyDescent="0.3">
      <c r="A691" s="7"/>
      <c r="B691" s="8"/>
      <c r="C691" s="8"/>
      <c r="D691" s="8"/>
      <c r="E691" s="8"/>
      <c r="F691" s="8"/>
      <c r="G691" s="8"/>
      <c r="H691" s="8"/>
      <c r="I691" s="8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9.5" customHeight="1" x14ac:dyDescent="0.3">
      <c r="A692" s="7"/>
      <c r="B692" s="8"/>
      <c r="C692" s="8"/>
      <c r="D692" s="8"/>
      <c r="E692" s="8"/>
      <c r="F692" s="8"/>
      <c r="G692" s="8"/>
      <c r="H692" s="8"/>
      <c r="I692" s="8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9.5" customHeight="1" x14ac:dyDescent="0.3">
      <c r="A693" s="7"/>
      <c r="B693" s="8"/>
      <c r="C693" s="8"/>
      <c r="D693" s="8"/>
      <c r="E693" s="8"/>
      <c r="F693" s="8"/>
      <c r="G693" s="8"/>
      <c r="H693" s="8"/>
      <c r="I693" s="8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9.5" customHeight="1" x14ac:dyDescent="0.3">
      <c r="A694" s="7"/>
      <c r="B694" s="8"/>
      <c r="C694" s="8"/>
      <c r="D694" s="8"/>
      <c r="E694" s="8"/>
      <c r="F694" s="8"/>
      <c r="G694" s="8"/>
      <c r="H694" s="8"/>
      <c r="I694" s="8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9.5" customHeight="1" x14ac:dyDescent="0.3">
      <c r="A695" s="7"/>
      <c r="B695" s="8"/>
      <c r="C695" s="8"/>
      <c r="D695" s="8"/>
      <c r="E695" s="8"/>
      <c r="F695" s="8"/>
      <c r="G695" s="8"/>
      <c r="H695" s="8"/>
      <c r="I695" s="8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9.5" customHeight="1" x14ac:dyDescent="0.3">
      <c r="A696" s="7"/>
      <c r="B696" s="8"/>
      <c r="C696" s="8"/>
      <c r="D696" s="8"/>
      <c r="E696" s="8"/>
      <c r="F696" s="8"/>
      <c r="G696" s="8"/>
      <c r="H696" s="8"/>
      <c r="I696" s="8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9.5" customHeight="1" x14ac:dyDescent="0.3">
      <c r="A697" s="7"/>
      <c r="B697" s="8"/>
      <c r="C697" s="8"/>
      <c r="D697" s="8"/>
      <c r="E697" s="8"/>
      <c r="F697" s="8"/>
      <c r="G697" s="8"/>
      <c r="H697" s="8"/>
      <c r="I697" s="8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9.5" customHeight="1" x14ac:dyDescent="0.3">
      <c r="A698" s="7"/>
      <c r="B698" s="8"/>
      <c r="C698" s="8"/>
      <c r="D698" s="8"/>
      <c r="E698" s="8"/>
      <c r="F698" s="8"/>
      <c r="G698" s="8"/>
      <c r="H698" s="8"/>
      <c r="I698" s="8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9.5" customHeight="1" x14ac:dyDescent="0.3">
      <c r="A699" s="7"/>
      <c r="B699" s="8"/>
      <c r="C699" s="8"/>
      <c r="D699" s="8"/>
      <c r="E699" s="8"/>
      <c r="F699" s="8"/>
      <c r="G699" s="8"/>
      <c r="H699" s="8"/>
      <c r="I699" s="8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9.5" customHeight="1" x14ac:dyDescent="0.3">
      <c r="A700" s="7"/>
      <c r="B700" s="8"/>
      <c r="C700" s="8"/>
      <c r="D700" s="8"/>
      <c r="E700" s="8"/>
      <c r="F700" s="8"/>
      <c r="G700" s="8"/>
      <c r="H700" s="8"/>
      <c r="I700" s="8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9.5" customHeight="1" x14ac:dyDescent="0.3">
      <c r="A701" s="7"/>
      <c r="B701" s="8"/>
      <c r="C701" s="8"/>
      <c r="D701" s="8"/>
      <c r="E701" s="8"/>
      <c r="F701" s="8"/>
      <c r="G701" s="8"/>
      <c r="H701" s="8"/>
      <c r="I701" s="8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9.5" customHeight="1" x14ac:dyDescent="0.3">
      <c r="A702" s="7"/>
      <c r="B702" s="8"/>
      <c r="C702" s="8"/>
      <c r="D702" s="8"/>
      <c r="E702" s="8"/>
      <c r="F702" s="8"/>
      <c r="G702" s="8"/>
      <c r="H702" s="8"/>
      <c r="I702" s="8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9.5" customHeight="1" x14ac:dyDescent="0.3">
      <c r="A703" s="7"/>
      <c r="B703" s="8"/>
      <c r="C703" s="8"/>
      <c r="D703" s="8"/>
      <c r="E703" s="8"/>
      <c r="F703" s="8"/>
      <c r="G703" s="8"/>
      <c r="H703" s="8"/>
      <c r="I703" s="8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9.5" customHeight="1" x14ac:dyDescent="0.3">
      <c r="A704" s="7"/>
      <c r="B704" s="8"/>
      <c r="C704" s="8"/>
      <c r="D704" s="8"/>
      <c r="E704" s="8"/>
      <c r="F704" s="8"/>
      <c r="G704" s="8"/>
      <c r="H704" s="8"/>
      <c r="I704" s="8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9.5" customHeight="1" x14ac:dyDescent="0.3">
      <c r="A705" s="7"/>
      <c r="B705" s="8"/>
      <c r="C705" s="8"/>
      <c r="D705" s="8"/>
      <c r="E705" s="8"/>
      <c r="F705" s="8"/>
      <c r="G705" s="8"/>
      <c r="H705" s="8"/>
      <c r="I705" s="8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9.5" customHeight="1" x14ac:dyDescent="0.3">
      <c r="A706" s="7"/>
      <c r="B706" s="8"/>
      <c r="C706" s="8"/>
      <c r="D706" s="8"/>
      <c r="E706" s="8"/>
      <c r="F706" s="8"/>
      <c r="G706" s="8"/>
      <c r="H706" s="8"/>
      <c r="I706" s="8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9.5" customHeight="1" x14ac:dyDescent="0.3">
      <c r="A707" s="7"/>
      <c r="B707" s="8"/>
      <c r="C707" s="8"/>
      <c r="D707" s="8"/>
      <c r="E707" s="8"/>
      <c r="F707" s="8"/>
      <c r="G707" s="8"/>
      <c r="H707" s="8"/>
      <c r="I707" s="8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9.5" customHeight="1" x14ac:dyDescent="0.3">
      <c r="A708" s="7"/>
      <c r="B708" s="8"/>
      <c r="C708" s="8"/>
      <c r="D708" s="8"/>
      <c r="E708" s="8"/>
      <c r="F708" s="8"/>
      <c r="G708" s="8"/>
      <c r="H708" s="8"/>
      <c r="I708" s="8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9.5" customHeight="1" x14ac:dyDescent="0.3">
      <c r="A709" s="7"/>
      <c r="B709" s="8"/>
      <c r="C709" s="8"/>
      <c r="D709" s="8"/>
      <c r="E709" s="8"/>
      <c r="F709" s="8"/>
      <c r="G709" s="8"/>
      <c r="H709" s="8"/>
      <c r="I709" s="8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9.5" customHeight="1" x14ac:dyDescent="0.3">
      <c r="A710" s="7"/>
      <c r="B710" s="8"/>
      <c r="C710" s="8"/>
      <c r="D710" s="8"/>
      <c r="E710" s="8"/>
      <c r="F710" s="8"/>
      <c r="G710" s="8"/>
      <c r="H710" s="8"/>
      <c r="I710" s="8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9.5" customHeight="1" x14ac:dyDescent="0.3">
      <c r="A711" s="7"/>
      <c r="B711" s="8"/>
      <c r="C711" s="8"/>
      <c r="D711" s="8"/>
      <c r="E711" s="8"/>
      <c r="F711" s="8"/>
      <c r="G711" s="8"/>
      <c r="H711" s="8"/>
      <c r="I711" s="8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9.5" customHeight="1" x14ac:dyDescent="0.3">
      <c r="A712" s="7"/>
      <c r="B712" s="8"/>
      <c r="C712" s="8"/>
      <c r="D712" s="8"/>
      <c r="E712" s="8"/>
      <c r="F712" s="8"/>
      <c r="G712" s="8"/>
      <c r="H712" s="8"/>
      <c r="I712" s="8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9.5" customHeight="1" x14ac:dyDescent="0.3">
      <c r="A713" s="7"/>
      <c r="B713" s="8"/>
      <c r="C713" s="8"/>
      <c r="D713" s="8"/>
      <c r="E713" s="8"/>
      <c r="F713" s="8"/>
      <c r="G713" s="8"/>
      <c r="H713" s="8"/>
      <c r="I713" s="8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9.5" customHeight="1" x14ac:dyDescent="0.3">
      <c r="A714" s="7"/>
      <c r="B714" s="8"/>
      <c r="C714" s="8"/>
      <c r="D714" s="8"/>
      <c r="E714" s="8"/>
      <c r="F714" s="8"/>
      <c r="G714" s="8"/>
      <c r="H714" s="8"/>
      <c r="I714" s="8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9.5" customHeight="1" x14ac:dyDescent="0.3">
      <c r="A715" s="7"/>
      <c r="B715" s="8"/>
      <c r="C715" s="8"/>
      <c r="D715" s="8"/>
      <c r="E715" s="8"/>
      <c r="F715" s="8"/>
      <c r="G715" s="8"/>
      <c r="H715" s="8"/>
      <c r="I715" s="8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9.5" customHeight="1" x14ac:dyDescent="0.3">
      <c r="A716" s="7"/>
      <c r="B716" s="8"/>
      <c r="C716" s="8"/>
      <c r="D716" s="8"/>
      <c r="E716" s="8"/>
      <c r="F716" s="8"/>
      <c r="G716" s="8"/>
      <c r="H716" s="8"/>
      <c r="I716" s="8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9.5" customHeight="1" x14ac:dyDescent="0.3">
      <c r="A717" s="7"/>
      <c r="B717" s="8"/>
      <c r="C717" s="8"/>
      <c r="D717" s="8"/>
      <c r="E717" s="8"/>
      <c r="F717" s="8"/>
      <c r="G717" s="8"/>
      <c r="H717" s="8"/>
      <c r="I717" s="8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9.5" customHeight="1" x14ac:dyDescent="0.3">
      <c r="A718" s="7"/>
      <c r="B718" s="8"/>
      <c r="C718" s="8"/>
      <c r="D718" s="8"/>
      <c r="E718" s="8"/>
      <c r="F718" s="8"/>
      <c r="G718" s="8"/>
      <c r="H718" s="8"/>
      <c r="I718" s="8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9.5" customHeight="1" x14ac:dyDescent="0.3">
      <c r="A719" s="7"/>
      <c r="B719" s="8"/>
      <c r="C719" s="8"/>
      <c r="D719" s="8"/>
      <c r="E719" s="8"/>
      <c r="F719" s="8"/>
      <c r="G719" s="8"/>
      <c r="H719" s="8"/>
      <c r="I719" s="8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9.5" customHeight="1" x14ac:dyDescent="0.3">
      <c r="A720" s="7"/>
      <c r="B720" s="8"/>
      <c r="C720" s="8"/>
      <c r="D720" s="8"/>
      <c r="E720" s="8"/>
      <c r="F720" s="8"/>
      <c r="G720" s="8"/>
      <c r="H720" s="8"/>
      <c r="I720" s="8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9.5" customHeight="1" x14ac:dyDescent="0.3">
      <c r="A721" s="7"/>
      <c r="B721" s="8"/>
      <c r="C721" s="8"/>
      <c r="D721" s="8"/>
      <c r="E721" s="8"/>
      <c r="F721" s="8"/>
      <c r="G721" s="8"/>
      <c r="H721" s="8"/>
      <c r="I721" s="8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9.5" customHeight="1" x14ac:dyDescent="0.3">
      <c r="A722" s="7"/>
      <c r="B722" s="8"/>
      <c r="C722" s="8"/>
      <c r="D722" s="8"/>
      <c r="E722" s="8"/>
      <c r="F722" s="8"/>
      <c r="G722" s="8"/>
      <c r="H722" s="8"/>
      <c r="I722" s="8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9.5" customHeight="1" x14ac:dyDescent="0.3">
      <c r="A723" s="7"/>
      <c r="B723" s="8"/>
      <c r="C723" s="8"/>
      <c r="D723" s="8"/>
      <c r="E723" s="8"/>
      <c r="F723" s="8"/>
      <c r="G723" s="8"/>
      <c r="H723" s="8"/>
      <c r="I723" s="8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9.5" customHeight="1" x14ac:dyDescent="0.3">
      <c r="A724" s="7"/>
      <c r="B724" s="8"/>
      <c r="C724" s="8"/>
      <c r="D724" s="8"/>
      <c r="E724" s="8"/>
      <c r="F724" s="8"/>
      <c r="G724" s="8"/>
      <c r="H724" s="8"/>
      <c r="I724" s="8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9.5" customHeight="1" x14ac:dyDescent="0.3">
      <c r="A725" s="7"/>
      <c r="B725" s="8"/>
      <c r="C725" s="8"/>
      <c r="D725" s="8"/>
      <c r="E725" s="8"/>
      <c r="F725" s="8"/>
      <c r="G725" s="8"/>
      <c r="H725" s="8"/>
      <c r="I725" s="8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9.5" customHeight="1" x14ac:dyDescent="0.3">
      <c r="A726" s="7"/>
      <c r="B726" s="8"/>
      <c r="C726" s="8"/>
      <c r="D726" s="8"/>
      <c r="E726" s="8"/>
      <c r="F726" s="8"/>
      <c r="G726" s="8"/>
      <c r="H726" s="8"/>
      <c r="I726" s="8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9.5" customHeight="1" x14ac:dyDescent="0.3">
      <c r="A727" s="7"/>
      <c r="B727" s="8"/>
      <c r="C727" s="8"/>
      <c r="D727" s="8"/>
      <c r="E727" s="8"/>
      <c r="F727" s="8"/>
      <c r="G727" s="8"/>
      <c r="H727" s="8"/>
      <c r="I727" s="8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9.5" customHeight="1" x14ac:dyDescent="0.3">
      <c r="A728" s="7"/>
      <c r="B728" s="8"/>
      <c r="C728" s="8"/>
      <c r="D728" s="8"/>
      <c r="E728" s="8"/>
      <c r="F728" s="8"/>
      <c r="G728" s="8"/>
      <c r="H728" s="8"/>
      <c r="I728" s="8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9.5" customHeight="1" x14ac:dyDescent="0.3">
      <c r="A729" s="7"/>
      <c r="B729" s="8"/>
      <c r="C729" s="8"/>
      <c r="D729" s="8"/>
      <c r="E729" s="8"/>
      <c r="F729" s="8"/>
      <c r="G729" s="8"/>
      <c r="H729" s="8"/>
      <c r="I729" s="8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9.5" customHeight="1" x14ac:dyDescent="0.3">
      <c r="A730" s="7"/>
      <c r="B730" s="8"/>
      <c r="C730" s="8"/>
      <c r="D730" s="8"/>
      <c r="E730" s="8"/>
      <c r="F730" s="8"/>
      <c r="G730" s="8"/>
      <c r="H730" s="8"/>
      <c r="I730" s="8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9.5" customHeight="1" x14ac:dyDescent="0.3">
      <c r="A731" s="7"/>
      <c r="B731" s="8"/>
      <c r="C731" s="8"/>
      <c r="D731" s="8"/>
      <c r="E731" s="8"/>
      <c r="F731" s="8"/>
      <c r="G731" s="8"/>
      <c r="H731" s="8"/>
      <c r="I731" s="8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9.5" customHeight="1" x14ac:dyDescent="0.3">
      <c r="A732" s="7"/>
      <c r="B732" s="8"/>
      <c r="C732" s="8"/>
      <c r="D732" s="8"/>
      <c r="E732" s="8"/>
      <c r="F732" s="8"/>
      <c r="G732" s="8"/>
      <c r="H732" s="8"/>
      <c r="I732" s="8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9.5" customHeight="1" x14ac:dyDescent="0.3">
      <c r="A733" s="7"/>
      <c r="B733" s="8"/>
      <c r="C733" s="8"/>
      <c r="D733" s="8"/>
      <c r="E733" s="8"/>
      <c r="F733" s="8"/>
      <c r="G733" s="8"/>
      <c r="H733" s="8"/>
      <c r="I733" s="8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9.5" customHeight="1" x14ac:dyDescent="0.3">
      <c r="A734" s="7"/>
      <c r="B734" s="8"/>
      <c r="C734" s="8"/>
      <c r="D734" s="8"/>
      <c r="E734" s="8"/>
      <c r="F734" s="8"/>
      <c r="G734" s="8"/>
      <c r="H734" s="8"/>
      <c r="I734" s="8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9.5" customHeight="1" x14ac:dyDescent="0.3">
      <c r="A735" s="7"/>
      <c r="B735" s="8"/>
      <c r="C735" s="8"/>
      <c r="D735" s="8"/>
      <c r="E735" s="8"/>
      <c r="F735" s="8"/>
      <c r="G735" s="8"/>
      <c r="H735" s="8"/>
      <c r="I735" s="8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9.5" customHeight="1" x14ac:dyDescent="0.3">
      <c r="A736" s="7"/>
      <c r="B736" s="8"/>
      <c r="C736" s="8"/>
      <c r="D736" s="8"/>
      <c r="E736" s="8"/>
      <c r="F736" s="8"/>
      <c r="G736" s="8"/>
      <c r="H736" s="8"/>
      <c r="I736" s="8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9.5" customHeight="1" x14ac:dyDescent="0.3">
      <c r="A737" s="7"/>
      <c r="B737" s="8"/>
      <c r="C737" s="8"/>
      <c r="D737" s="8"/>
      <c r="E737" s="8"/>
      <c r="F737" s="8"/>
      <c r="G737" s="8"/>
      <c r="H737" s="8"/>
      <c r="I737" s="8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9.5" customHeight="1" x14ac:dyDescent="0.3">
      <c r="A738" s="7"/>
      <c r="B738" s="8"/>
      <c r="C738" s="8"/>
      <c r="D738" s="8"/>
      <c r="E738" s="8"/>
      <c r="F738" s="8"/>
      <c r="G738" s="8"/>
      <c r="H738" s="8"/>
      <c r="I738" s="8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9.5" customHeight="1" x14ac:dyDescent="0.3">
      <c r="A739" s="7"/>
      <c r="B739" s="8"/>
      <c r="C739" s="8"/>
      <c r="D739" s="8"/>
      <c r="E739" s="8"/>
      <c r="F739" s="8"/>
      <c r="G739" s="8"/>
      <c r="H739" s="8"/>
      <c r="I739" s="8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9.5" customHeight="1" x14ac:dyDescent="0.3">
      <c r="A740" s="7"/>
      <c r="B740" s="8"/>
      <c r="C740" s="8"/>
      <c r="D740" s="8"/>
      <c r="E740" s="8"/>
      <c r="F740" s="8"/>
      <c r="G740" s="8"/>
      <c r="H740" s="8"/>
      <c r="I740" s="8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9.5" customHeight="1" x14ac:dyDescent="0.3">
      <c r="A741" s="7"/>
      <c r="B741" s="8"/>
      <c r="C741" s="8"/>
      <c r="D741" s="8"/>
      <c r="E741" s="8"/>
      <c r="F741" s="8"/>
      <c r="G741" s="8"/>
      <c r="H741" s="8"/>
      <c r="I741" s="8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9.5" customHeight="1" x14ac:dyDescent="0.3">
      <c r="A742" s="7"/>
      <c r="B742" s="8"/>
      <c r="C742" s="8"/>
      <c r="D742" s="8"/>
      <c r="E742" s="8"/>
      <c r="F742" s="8"/>
      <c r="G742" s="8"/>
      <c r="H742" s="8"/>
      <c r="I742" s="8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9.5" customHeight="1" x14ac:dyDescent="0.3">
      <c r="A743" s="7"/>
      <c r="B743" s="8"/>
      <c r="C743" s="8"/>
      <c r="D743" s="8"/>
      <c r="E743" s="8"/>
      <c r="F743" s="8"/>
      <c r="G743" s="8"/>
      <c r="H743" s="8"/>
      <c r="I743" s="8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9.5" customHeight="1" x14ac:dyDescent="0.3">
      <c r="A744" s="7"/>
      <c r="B744" s="8"/>
      <c r="C744" s="8"/>
      <c r="D744" s="8"/>
      <c r="E744" s="8"/>
      <c r="F744" s="8"/>
      <c r="G744" s="8"/>
      <c r="H744" s="8"/>
      <c r="I744" s="8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9.5" customHeight="1" x14ac:dyDescent="0.3">
      <c r="A745" s="7"/>
      <c r="B745" s="8"/>
      <c r="C745" s="8"/>
      <c r="D745" s="8"/>
      <c r="E745" s="8"/>
      <c r="F745" s="8"/>
      <c r="G745" s="8"/>
      <c r="H745" s="8"/>
      <c r="I745" s="8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9.5" customHeight="1" x14ac:dyDescent="0.3">
      <c r="A746" s="7"/>
      <c r="B746" s="8"/>
      <c r="C746" s="8"/>
      <c r="D746" s="8"/>
      <c r="E746" s="8"/>
      <c r="F746" s="8"/>
      <c r="G746" s="8"/>
      <c r="H746" s="8"/>
      <c r="I746" s="8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9.5" customHeight="1" x14ac:dyDescent="0.3">
      <c r="A747" s="7"/>
      <c r="B747" s="8"/>
      <c r="C747" s="8"/>
      <c r="D747" s="8"/>
      <c r="E747" s="8"/>
      <c r="F747" s="8"/>
      <c r="G747" s="8"/>
      <c r="H747" s="8"/>
      <c r="I747" s="8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9.5" customHeight="1" x14ac:dyDescent="0.3">
      <c r="A748" s="7"/>
      <c r="B748" s="8"/>
      <c r="C748" s="8"/>
      <c r="D748" s="8"/>
      <c r="E748" s="8"/>
      <c r="F748" s="8"/>
      <c r="G748" s="8"/>
      <c r="H748" s="8"/>
      <c r="I748" s="8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9.5" customHeight="1" x14ac:dyDescent="0.3">
      <c r="A749" s="7"/>
      <c r="B749" s="8"/>
      <c r="C749" s="8"/>
      <c r="D749" s="8"/>
      <c r="E749" s="8"/>
      <c r="F749" s="8"/>
      <c r="G749" s="8"/>
      <c r="H749" s="8"/>
      <c r="I749" s="8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9.5" customHeight="1" x14ac:dyDescent="0.3">
      <c r="A750" s="7"/>
      <c r="B750" s="8"/>
      <c r="C750" s="8"/>
      <c r="D750" s="8"/>
      <c r="E750" s="8"/>
      <c r="F750" s="8"/>
      <c r="G750" s="8"/>
      <c r="H750" s="8"/>
      <c r="I750" s="8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9.5" customHeight="1" x14ac:dyDescent="0.3">
      <c r="A751" s="7"/>
      <c r="B751" s="8"/>
      <c r="C751" s="8"/>
      <c r="D751" s="8"/>
      <c r="E751" s="8"/>
      <c r="F751" s="8"/>
      <c r="G751" s="8"/>
      <c r="H751" s="8"/>
      <c r="I751" s="8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9.5" customHeight="1" x14ac:dyDescent="0.3">
      <c r="A752" s="7"/>
      <c r="B752" s="8"/>
      <c r="C752" s="8"/>
      <c r="D752" s="8"/>
      <c r="E752" s="8"/>
      <c r="F752" s="8"/>
      <c r="G752" s="8"/>
      <c r="H752" s="8"/>
      <c r="I752" s="8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9.5" customHeight="1" x14ac:dyDescent="0.3">
      <c r="A753" s="7"/>
      <c r="B753" s="8"/>
      <c r="C753" s="8"/>
      <c r="D753" s="8"/>
      <c r="E753" s="8"/>
      <c r="F753" s="8"/>
      <c r="G753" s="8"/>
      <c r="H753" s="8"/>
      <c r="I753" s="8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9.5" customHeight="1" x14ac:dyDescent="0.3">
      <c r="A754" s="7"/>
      <c r="B754" s="8"/>
      <c r="C754" s="8"/>
      <c r="D754" s="8"/>
      <c r="E754" s="8"/>
      <c r="F754" s="8"/>
      <c r="G754" s="8"/>
      <c r="H754" s="8"/>
      <c r="I754" s="8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9.5" customHeight="1" x14ac:dyDescent="0.3">
      <c r="A755" s="7"/>
      <c r="B755" s="8"/>
      <c r="C755" s="8"/>
      <c r="D755" s="8"/>
      <c r="E755" s="8"/>
      <c r="F755" s="8"/>
      <c r="G755" s="8"/>
      <c r="H755" s="8"/>
      <c r="I755" s="8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9.5" customHeight="1" x14ac:dyDescent="0.3">
      <c r="A756" s="7"/>
      <c r="B756" s="8"/>
      <c r="C756" s="8"/>
      <c r="D756" s="8"/>
      <c r="E756" s="8"/>
      <c r="F756" s="8"/>
      <c r="G756" s="8"/>
      <c r="H756" s="8"/>
      <c r="I756" s="8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9.5" customHeight="1" x14ac:dyDescent="0.3">
      <c r="A757" s="7"/>
      <c r="B757" s="8"/>
      <c r="C757" s="8"/>
      <c r="D757" s="8"/>
      <c r="E757" s="8"/>
      <c r="F757" s="8"/>
      <c r="G757" s="8"/>
      <c r="H757" s="8"/>
      <c r="I757" s="8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9.5" customHeight="1" x14ac:dyDescent="0.3">
      <c r="A758" s="7"/>
      <c r="B758" s="8"/>
      <c r="C758" s="8"/>
      <c r="D758" s="8"/>
      <c r="E758" s="8"/>
      <c r="F758" s="8"/>
      <c r="G758" s="8"/>
      <c r="H758" s="8"/>
      <c r="I758" s="8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9.5" customHeight="1" x14ac:dyDescent="0.3">
      <c r="A759" s="7"/>
      <c r="B759" s="8"/>
      <c r="C759" s="8"/>
      <c r="D759" s="8"/>
      <c r="E759" s="8"/>
      <c r="F759" s="8"/>
      <c r="G759" s="8"/>
      <c r="H759" s="8"/>
      <c r="I759" s="8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9.5" customHeight="1" x14ac:dyDescent="0.3">
      <c r="A760" s="7"/>
      <c r="B760" s="8"/>
      <c r="C760" s="8"/>
      <c r="D760" s="8"/>
      <c r="E760" s="8"/>
      <c r="F760" s="8"/>
      <c r="G760" s="8"/>
      <c r="H760" s="8"/>
      <c r="I760" s="8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9.5" customHeight="1" x14ac:dyDescent="0.3">
      <c r="A761" s="7"/>
      <c r="B761" s="8"/>
      <c r="C761" s="8"/>
      <c r="D761" s="8"/>
      <c r="E761" s="8"/>
      <c r="F761" s="8"/>
      <c r="G761" s="8"/>
      <c r="H761" s="8"/>
      <c r="I761" s="8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9.5" customHeight="1" x14ac:dyDescent="0.3">
      <c r="A762" s="7"/>
      <c r="B762" s="8"/>
      <c r="C762" s="8"/>
      <c r="D762" s="8"/>
      <c r="E762" s="8"/>
      <c r="F762" s="8"/>
      <c r="G762" s="8"/>
      <c r="H762" s="8"/>
      <c r="I762" s="8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9.5" customHeight="1" x14ac:dyDescent="0.3">
      <c r="A763" s="7"/>
      <c r="B763" s="8"/>
      <c r="C763" s="8"/>
      <c r="D763" s="8"/>
      <c r="E763" s="8"/>
      <c r="F763" s="8"/>
      <c r="G763" s="8"/>
      <c r="H763" s="8"/>
      <c r="I763" s="8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9.5" customHeight="1" x14ac:dyDescent="0.3">
      <c r="A764" s="7"/>
      <c r="B764" s="8"/>
      <c r="C764" s="8"/>
      <c r="D764" s="8"/>
      <c r="E764" s="8"/>
      <c r="F764" s="8"/>
      <c r="G764" s="8"/>
      <c r="H764" s="8"/>
      <c r="I764" s="8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9.5" customHeight="1" x14ac:dyDescent="0.3">
      <c r="A765" s="7"/>
      <c r="B765" s="8"/>
      <c r="C765" s="8"/>
      <c r="D765" s="8"/>
      <c r="E765" s="8"/>
      <c r="F765" s="8"/>
      <c r="G765" s="8"/>
      <c r="H765" s="8"/>
      <c r="I765" s="8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9.5" customHeight="1" x14ac:dyDescent="0.3">
      <c r="A766" s="7"/>
      <c r="B766" s="8"/>
      <c r="C766" s="8"/>
      <c r="D766" s="8"/>
      <c r="E766" s="8"/>
      <c r="F766" s="8"/>
      <c r="G766" s="8"/>
      <c r="H766" s="8"/>
      <c r="I766" s="8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9.5" customHeight="1" x14ac:dyDescent="0.3">
      <c r="A767" s="7"/>
      <c r="B767" s="8"/>
      <c r="C767" s="8"/>
      <c r="D767" s="8"/>
      <c r="E767" s="8"/>
      <c r="F767" s="8"/>
      <c r="G767" s="8"/>
      <c r="H767" s="8"/>
      <c r="I767" s="8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9.5" customHeight="1" x14ac:dyDescent="0.3">
      <c r="A768" s="7"/>
      <c r="B768" s="8"/>
      <c r="C768" s="8"/>
      <c r="D768" s="8"/>
      <c r="E768" s="8"/>
      <c r="F768" s="8"/>
      <c r="G768" s="8"/>
      <c r="H768" s="8"/>
      <c r="I768" s="8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9.5" customHeight="1" x14ac:dyDescent="0.3">
      <c r="A769" s="7"/>
      <c r="B769" s="8"/>
      <c r="C769" s="8"/>
      <c r="D769" s="8"/>
      <c r="E769" s="8"/>
      <c r="F769" s="8"/>
      <c r="G769" s="8"/>
      <c r="H769" s="8"/>
      <c r="I769" s="8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9.5" customHeight="1" x14ac:dyDescent="0.3">
      <c r="A770" s="7"/>
      <c r="B770" s="8"/>
      <c r="C770" s="8"/>
      <c r="D770" s="8"/>
      <c r="E770" s="8"/>
      <c r="F770" s="8"/>
      <c r="G770" s="8"/>
      <c r="H770" s="8"/>
      <c r="I770" s="8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9.5" customHeight="1" x14ac:dyDescent="0.3">
      <c r="A771" s="7"/>
      <c r="B771" s="8"/>
      <c r="C771" s="8"/>
      <c r="D771" s="8"/>
      <c r="E771" s="8"/>
      <c r="F771" s="8"/>
      <c r="G771" s="8"/>
      <c r="H771" s="8"/>
      <c r="I771" s="8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9.5" customHeight="1" x14ac:dyDescent="0.3">
      <c r="A772" s="7"/>
      <c r="B772" s="8"/>
      <c r="C772" s="8"/>
      <c r="D772" s="8"/>
      <c r="E772" s="8"/>
      <c r="F772" s="8"/>
      <c r="G772" s="8"/>
      <c r="H772" s="8"/>
      <c r="I772" s="8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9.5" customHeight="1" x14ac:dyDescent="0.3">
      <c r="A773" s="7"/>
      <c r="B773" s="8"/>
      <c r="C773" s="8"/>
      <c r="D773" s="8"/>
      <c r="E773" s="8"/>
      <c r="F773" s="8"/>
      <c r="G773" s="8"/>
      <c r="H773" s="8"/>
      <c r="I773" s="8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9.5" customHeight="1" x14ac:dyDescent="0.3">
      <c r="A774" s="7"/>
      <c r="B774" s="8"/>
      <c r="C774" s="8"/>
      <c r="D774" s="8"/>
      <c r="E774" s="8"/>
      <c r="F774" s="8"/>
      <c r="G774" s="8"/>
      <c r="H774" s="8"/>
      <c r="I774" s="8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9.5" customHeight="1" x14ac:dyDescent="0.3">
      <c r="A775" s="7"/>
      <c r="B775" s="8"/>
      <c r="C775" s="8"/>
      <c r="D775" s="8"/>
      <c r="E775" s="8"/>
      <c r="F775" s="8"/>
      <c r="G775" s="8"/>
      <c r="H775" s="8"/>
      <c r="I775" s="8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9.5" customHeight="1" x14ac:dyDescent="0.3">
      <c r="A776" s="7"/>
      <c r="B776" s="8"/>
      <c r="C776" s="8"/>
      <c r="D776" s="8"/>
      <c r="E776" s="8"/>
      <c r="F776" s="8"/>
      <c r="G776" s="8"/>
      <c r="H776" s="8"/>
      <c r="I776" s="8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9.5" customHeight="1" x14ac:dyDescent="0.3">
      <c r="A777" s="7"/>
      <c r="B777" s="8"/>
      <c r="C777" s="8"/>
      <c r="D777" s="8"/>
      <c r="E777" s="8"/>
      <c r="F777" s="8"/>
      <c r="G777" s="8"/>
      <c r="H777" s="8"/>
      <c r="I777" s="8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9.5" customHeight="1" x14ac:dyDescent="0.3">
      <c r="A778" s="7"/>
      <c r="B778" s="8"/>
      <c r="C778" s="8"/>
      <c r="D778" s="8"/>
      <c r="E778" s="8"/>
      <c r="F778" s="8"/>
      <c r="G778" s="8"/>
      <c r="H778" s="8"/>
      <c r="I778" s="8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9.5" customHeight="1" x14ac:dyDescent="0.3">
      <c r="A779" s="7"/>
      <c r="B779" s="8"/>
      <c r="C779" s="8"/>
      <c r="D779" s="8"/>
      <c r="E779" s="8"/>
      <c r="F779" s="8"/>
      <c r="G779" s="8"/>
      <c r="H779" s="8"/>
      <c r="I779" s="8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9.5" customHeight="1" x14ac:dyDescent="0.3">
      <c r="A780" s="7"/>
      <c r="B780" s="8"/>
      <c r="C780" s="8"/>
      <c r="D780" s="8"/>
      <c r="E780" s="8"/>
      <c r="F780" s="8"/>
      <c r="G780" s="8"/>
      <c r="H780" s="8"/>
      <c r="I780" s="8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9.5" customHeight="1" x14ac:dyDescent="0.3">
      <c r="A781" s="7"/>
      <c r="B781" s="8"/>
      <c r="C781" s="8"/>
      <c r="D781" s="8"/>
      <c r="E781" s="8"/>
      <c r="F781" s="8"/>
      <c r="G781" s="8"/>
      <c r="H781" s="8"/>
      <c r="I781" s="8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9.5" customHeight="1" x14ac:dyDescent="0.3">
      <c r="A782" s="7"/>
      <c r="B782" s="8"/>
      <c r="C782" s="8"/>
      <c r="D782" s="8"/>
      <c r="E782" s="8"/>
      <c r="F782" s="8"/>
      <c r="G782" s="8"/>
      <c r="H782" s="8"/>
      <c r="I782" s="8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9.5" customHeight="1" x14ac:dyDescent="0.3">
      <c r="A783" s="7"/>
      <c r="B783" s="8"/>
      <c r="C783" s="8"/>
      <c r="D783" s="8"/>
      <c r="E783" s="8"/>
      <c r="F783" s="8"/>
      <c r="G783" s="8"/>
      <c r="H783" s="8"/>
      <c r="I783" s="8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9.5" customHeight="1" x14ac:dyDescent="0.3">
      <c r="A784" s="7"/>
      <c r="B784" s="8"/>
      <c r="C784" s="8"/>
      <c r="D784" s="8"/>
      <c r="E784" s="8"/>
      <c r="F784" s="8"/>
      <c r="G784" s="8"/>
      <c r="H784" s="8"/>
      <c r="I784" s="8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9.5" customHeight="1" x14ac:dyDescent="0.3">
      <c r="A785" s="7"/>
      <c r="B785" s="8"/>
      <c r="C785" s="8"/>
      <c r="D785" s="8"/>
      <c r="E785" s="8"/>
      <c r="F785" s="8"/>
      <c r="G785" s="8"/>
      <c r="H785" s="8"/>
      <c r="I785" s="8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9.5" customHeight="1" x14ac:dyDescent="0.3">
      <c r="A786" s="7"/>
      <c r="B786" s="8"/>
      <c r="C786" s="8"/>
      <c r="D786" s="8"/>
      <c r="E786" s="8"/>
      <c r="F786" s="8"/>
      <c r="G786" s="8"/>
      <c r="H786" s="8"/>
      <c r="I786" s="8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9.5" customHeight="1" x14ac:dyDescent="0.3">
      <c r="A787" s="7"/>
      <c r="B787" s="8"/>
      <c r="C787" s="8"/>
      <c r="D787" s="8"/>
      <c r="E787" s="8"/>
      <c r="F787" s="8"/>
      <c r="G787" s="8"/>
      <c r="H787" s="8"/>
      <c r="I787" s="8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9.5" customHeight="1" x14ac:dyDescent="0.3">
      <c r="A788" s="7"/>
      <c r="B788" s="8"/>
      <c r="C788" s="8"/>
      <c r="D788" s="8"/>
      <c r="E788" s="8"/>
      <c r="F788" s="8"/>
      <c r="G788" s="8"/>
      <c r="H788" s="8"/>
      <c r="I788" s="8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9.5" customHeight="1" x14ac:dyDescent="0.3">
      <c r="A789" s="7"/>
      <c r="B789" s="8"/>
      <c r="C789" s="8"/>
      <c r="D789" s="8"/>
      <c r="E789" s="8"/>
      <c r="F789" s="8"/>
      <c r="G789" s="8"/>
      <c r="H789" s="8"/>
      <c r="I789" s="8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9.5" customHeight="1" x14ac:dyDescent="0.3">
      <c r="A790" s="7"/>
      <c r="B790" s="8"/>
      <c r="C790" s="8"/>
      <c r="D790" s="8"/>
      <c r="E790" s="8"/>
      <c r="F790" s="8"/>
      <c r="G790" s="8"/>
      <c r="H790" s="8"/>
      <c r="I790" s="8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9.5" customHeight="1" x14ac:dyDescent="0.3">
      <c r="A791" s="7"/>
      <c r="B791" s="8"/>
      <c r="C791" s="8"/>
      <c r="D791" s="8"/>
      <c r="E791" s="8"/>
      <c r="F791" s="8"/>
      <c r="G791" s="8"/>
      <c r="H791" s="8"/>
      <c r="I791" s="8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9.5" customHeight="1" x14ac:dyDescent="0.3">
      <c r="A792" s="7"/>
      <c r="B792" s="8"/>
      <c r="C792" s="8"/>
      <c r="D792" s="8"/>
      <c r="E792" s="8"/>
      <c r="F792" s="8"/>
      <c r="G792" s="8"/>
      <c r="H792" s="8"/>
      <c r="I792" s="8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9.5" customHeight="1" x14ac:dyDescent="0.3">
      <c r="A793" s="7"/>
      <c r="B793" s="8"/>
      <c r="C793" s="8"/>
      <c r="D793" s="8"/>
      <c r="E793" s="8"/>
      <c r="F793" s="8"/>
      <c r="G793" s="8"/>
      <c r="H793" s="8"/>
      <c r="I793" s="8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9.5" customHeight="1" x14ac:dyDescent="0.3">
      <c r="A794" s="7"/>
      <c r="B794" s="8"/>
      <c r="C794" s="8"/>
      <c r="D794" s="8"/>
      <c r="E794" s="8"/>
      <c r="F794" s="8"/>
      <c r="G794" s="8"/>
      <c r="H794" s="8"/>
      <c r="I794" s="8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9.5" customHeight="1" x14ac:dyDescent="0.3">
      <c r="A795" s="7"/>
      <c r="B795" s="8"/>
      <c r="C795" s="8"/>
      <c r="D795" s="8"/>
      <c r="E795" s="8"/>
      <c r="F795" s="8"/>
      <c r="G795" s="8"/>
      <c r="H795" s="8"/>
      <c r="I795" s="8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9.5" customHeight="1" x14ac:dyDescent="0.3">
      <c r="A796" s="7"/>
      <c r="B796" s="8"/>
      <c r="C796" s="8"/>
      <c r="D796" s="8"/>
      <c r="E796" s="8"/>
      <c r="F796" s="8"/>
      <c r="G796" s="8"/>
      <c r="H796" s="8"/>
      <c r="I796" s="8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9.5" customHeight="1" x14ac:dyDescent="0.3">
      <c r="A797" s="7"/>
      <c r="B797" s="8"/>
      <c r="C797" s="8"/>
      <c r="D797" s="8"/>
      <c r="E797" s="8"/>
      <c r="F797" s="8"/>
      <c r="G797" s="8"/>
      <c r="H797" s="8"/>
      <c r="I797" s="8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9.5" customHeight="1" x14ac:dyDescent="0.3">
      <c r="A798" s="7"/>
      <c r="B798" s="8"/>
      <c r="C798" s="8"/>
      <c r="D798" s="8"/>
      <c r="E798" s="8"/>
      <c r="F798" s="8"/>
      <c r="G798" s="8"/>
      <c r="H798" s="8"/>
      <c r="I798" s="8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9.5" customHeight="1" x14ac:dyDescent="0.3">
      <c r="A799" s="7"/>
      <c r="B799" s="8"/>
      <c r="C799" s="8"/>
      <c r="D799" s="8"/>
      <c r="E799" s="8"/>
      <c r="F799" s="8"/>
      <c r="G799" s="8"/>
      <c r="H799" s="8"/>
      <c r="I799" s="8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9.5" customHeight="1" x14ac:dyDescent="0.3">
      <c r="A800" s="7"/>
      <c r="B800" s="8"/>
      <c r="C800" s="8"/>
      <c r="D800" s="8"/>
      <c r="E800" s="8"/>
      <c r="F800" s="8"/>
      <c r="G800" s="8"/>
      <c r="H800" s="8"/>
      <c r="I800" s="8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9.5" customHeight="1" x14ac:dyDescent="0.3">
      <c r="A801" s="7"/>
      <c r="B801" s="8"/>
      <c r="C801" s="8"/>
      <c r="D801" s="8"/>
      <c r="E801" s="8"/>
      <c r="F801" s="8"/>
      <c r="G801" s="8"/>
      <c r="H801" s="8"/>
      <c r="I801" s="8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9.5" customHeight="1" x14ac:dyDescent="0.3">
      <c r="A802" s="7"/>
      <c r="B802" s="8"/>
      <c r="C802" s="8"/>
      <c r="D802" s="8"/>
      <c r="E802" s="8"/>
      <c r="F802" s="8"/>
      <c r="G802" s="8"/>
      <c r="H802" s="8"/>
      <c r="I802" s="8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9.5" customHeight="1" x14ac:dyDescent="0.3">
      <c r="A803" s="7"/>
      <c r="B803" s="8"/>
      <c r="C803" s="8"/>
      <c r="D803" s="8"/>
      <c r="E803" s="8"/>
      <c r="F803" s="8"/>
      <c r="G803" s="8"/>
      <c r="H803" s="8"/>
      <c r="I803" s="8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9.5" customHeight="1" x14ac:dyDescent="0.3">
      <c r="A804" s="7"/>
      <c r="B804" s="8"/>
      <c r="C804" s="8"/>
      <c r="D804" s="8"/>
      <c r="E804" s="8"/>
      <c r="F804" s="8"/>
      <c r="G804" s="8"/>
      <c r="H804" s="8"/>
      <c r="I804" s="8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9.5" customHeight="1" x14ac:dyDescent="0.3">
      <c r="A805" s="7"/>
      <c r="B805" s="8"/>
      <c r="C805" s="8"/>
      <c r="D805" s="8"/>
      <c r="E805" s="8"/>
      <c r="F805" s="8"/>
      <c r="G805" s="8"/>
      <c r="H805" s="8"/>
      <c r="I805" s="8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9.5" customHeight="1" x14ac:dyDescent="0.3">
      <c r="A806" s="7"/>
      <c r="B806" s="8"/>
      <c r="C806" s="8"/>
      <c r="D806" s="8"/>
      <c r="E806" s="8"/>
      <c r="F806" s="8"/>
      <c r="G806" s="8"/>
      <c r="H806" s="8"/>
      <c r="I806" s="8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9.5" customHeight="1" x14ac:dyDescent="0.3">
      <c r="A807" s="7"/>
      <c r="B807" s="8"/>
      <c r="C807" s="8"/>
      <c r="D807" s="8"/>
      <c r="E807" s="8"/>
      <c r="F807" s="8"/>
      <c r="G807" s="8"/>
      <c r="H807" s="8"/>
      <c r="I807" s="8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9.5" customHeight="1" x14ac:dyDescent="0.3">
      <c r="A808" s="7"/>
      <c r="B808" s="8"/>
      <c r="C808" s="8"/>
      <c r="D808" s="8"/>
      <c r="E808" s="8"/>
      <c r="F808" s="8"/>
      <c r="G808" s="8"/>
      <c r="H808" s="8"/>
      <c r="I808" s="8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9.5" customHeight="1" x14ac:dyDescent="0.3">
      <c r="A809" s="7"/>
      <c r="B809" s="8"/>
      <c r="C809" s="8"/>
      <c r="D809" s="8"/>
      <c r="E809" s="8"/>
      <c r="F809" s="8"/>
      <c r="G809" s="8"/>
      <c r="H809" s="8"/>
      <c r="I809" s="8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9.5" customHeight="1" x14ac:dyDescent="0.3">
      <c r="A810" s="7"/>
      <c r="B810" s="8"/>
      <c r="C810" s="8"/>
      <c r="D810" s="8"/>
      <c r="E810" s="8"/>
      <c r="F810" s="8"/>
      <c r="G810" s="8"/>
      <c r="H810" s="8"/>
      <c r="I810" s="8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9.5" customHeight="1" x14ac:dyDescent="0.3">
      <c r="A811" s="7"/>
      <c r="B811" s="8"/>
      <c r="C811" s="8"/>
      <c r="D811" s="8"/>
      <c r="E811" s="8"/>
      <c r="F811" s="8"/>
      <c r="G811" s="8"/>
      <c r="H811" s="8"/>
      <c r="I811" s="8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9.5" customHeight="1" x14ac:dyDescent="0.3">
      <c r="A812" s="7"/>
      <c r="B812" s="8"/>
      <c r="C812" s="8"/>
      <c r="D812" s="8"/>
      <c r="E812" s="8"/>
      <c r="F812" s="8"/>
      <c r="G812" s="8"/>
      <c r="H812" s="8"/>
      <c r="I812" s="8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9.5" customHeight="1" x14ac:dyDescent="0.3">
      <c r="A813" s="7"/>
      <c r="B813" s="8"/>
      <c r="C813" s="8"/>
      <c r="D813" s="8"/>
      <c r="E813" s="8"/>
      <c r="F813" s="8"/>
      <c r="G813" s="8"/>
      <c r="H813" s="8"/>
      <c r="I813" s="8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9.5" customHeight="1" x14ac:dyDescent="0.3">
      <c r="A814" s="7"/>
      <c r="B814" s="8"/>
      <c r="C814" s="8"/>
      <c r="D814" s="8"/>
      <c r="E814" s="8"/>
      <c r="F814" s="8"/>
      <c r="G814" s="8"/>
      <c r="H814" s="8"/>
      <c r="I814" s="8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9.5" customHeight="1" x14ac:dyDescent="0.3">
      <c r="A815" s="7"/>
      <c r="B815" s="8"/>
      <c r="C815" s="8"/>
      <c r="D815" s="8"/>
      <c r="E815" s="8"/>
      <c r="F815" s="8"/>
      <c r="G815" s="8"/>
      <c r="H815" s="8"/>
      <c r="I815" s="8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9.5" customHeight="1" x14ac:dyDescent="0.3">
      <c r="A816" s="7"/>
      <c r="B816" s="8"/>
      <c r="C816" s="8"/>
      <c r="D816" s="8"/>
      <c r="E816" s="8"/>
      <c r="F816" s="8"/>
      <c r="G816" s="8"/>
      <c r="H816" s="8"/>
      <c r="I816" s="8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9.5" customHeight="1" x14ac:dyDescent="0.3">
      <c r="A817" s="7"/>
      <c r="B817" s="8"/>
      <c r="C817" s="8"/>
      <c r="D817" s="8"/>
      <c r="E817" s="8"/>
      <c r="F817" s="8"/>
      <c r="G817" s="8"/>
      <c r="H817" s="8"/>
      <c r="I817" s="8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9.5" customHeight="1" x14ac:dyDescent="0.3">
      <c r="A818" s="7"/>
      <c r="B818" s="8"/>
      <c r="C818" s="8"/>
      <c r="D818" s="8"/>
      <c r="E818" s="8"/>
      <c r="F818" s="8"/>
      <c r="G818" s="8"/>
      <c r="H818" s="8"/>
      <c r="I818" s="8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9.5" customHeight="1" x14ac:dyDescent="0.3">
      <c r="A819" s="7"/>
      <c r="B819" s="8"/>
      <c r="C819" s="8"/>
      <c r="D819" s="8"/>
      <c r="E819" s="8"/>
      <c r="F819" s="8"/>
      <c r="G819" s="8"/>
      <c r="H819" s="8"/>
      <c r="I819" s="8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9.5" customHeight="1" x14ac:dyDescent="0.3">
      <c r="A820" s="7"/>
      <c r="B820" s="8"/>
      <c r="C820" s="8"/>
      <c r="D820" s="8"/>
      <c r="E820" s="8"/>
      <c r="F820" s="8"/>
      <c r="G820" s="8"/>
      <c r="H820" s="8"/>
      <c r="I820" s="8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9.5" customHeight="1" x14ac:dyDescent="0.3">
      <c r="A821" s="7"/>
      <c r="B821" s="8"/>
      <c r="C821" s="8"/>
      <c r="D821" s="8"/>
      <c r="E821" s="8"/>
      <c r="F821" s="8"/>
      <c r="G821" s="8"/>
      <c r="H821" s="8"/>
      <c r="I821" s="8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9.5" customHeight="1" x14ac:dyDescent="0.3">
      <c r="A822" s="7"/>
      <c r="B822" s="8"/>
      <c r="C822" s="8"/>
      <c r="D822" s="8"/>
      <c r="E822" s="8"/>
      <c r="F822" s="8"/>
      <c r="G822" s="8"/>
      <c r="H822" s="8"/>
      <c r="I822" s="8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9.5" customHeight="1" x14ac:dyDescent="0.3">
      <c r="A823" s="7"/>
      <c r="B823" s="8"/>
      <c r="C823" s="8"/>
      <c r="D823" s="8"/>
      <c r="E823" s="8"/>
      <c r="F823" s="8"/>
      <c r="G823" s="8"/>
      <c r="H823" s="8"/>
      <c r="I823" s="8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9.5" customHeight="1" x14ac:dyDescent="0.3">
      <c r="A824" s="7"/>
      <c r="B824" s="8"/>
      <c r="C824" s="8"/>
      <c r="D824" s="8"/>
      <c r="E824" s="8"/>
      <c r="F824" s="8"/>
      <c r="G824" s="8"/>
      <c r="H824" s="8"/>
      <c r="I824" s="8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9.5" customHeight="1" x14ac:dyDescent="0.3">
      <c r="A825" s="7"/>
      <c r="B825" s="8"/>
      <c r="C825" s="8"/>
      <c r="D825" s="8"/>
      <c r="E825" s="8"/>
      <c r="F825" s="8"/>
      <c r="G825" s="8"/>
      <c r="H825" s="8"/>
      <c r="I825" s="8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9.5" customHeight="1" x14ac:dyDescent="0.3">
      <c r="A826" s="7"/>
      <c r="B826" s="8"/>
      <c r="C826" s="8"/>
      <c r="D826" s="8"/>
      <c r="E826" s="8"/>
      <c r="F826" s="8"/>
      <c r="G826" s="8"/>
      <c r="H826" s="8"/>
      <c r="I826" s="8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9.5" customHeight="1" x14ac:dyDescent="0.3">
      <c r="A827" s="7"/>
      <c r="B827" s="8"/>
      <c r="C827" s="8"/>
      <c r="D827" s="8"/>
      <c r="E827" s="8"/>
      <c r="F827" s="8"/>
      <c r="G827" s="8"/>
      <c r="H827" s="8"/>
      <c r="I827" s="8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9.5" customHeight="1" x14ac:dyDescent="0.3">
      <c r="A828" s="7"/>
      <c r="B828" s="8"/>
      <c r="C828" s="8"/>
      <c r="D828" s="8"/>
      <c r="E828" s="8"/>
      <c r="F828" s="8"/>
      <c r="G828" s="8"/>
      <c r="H828" s="8"/>
      <c r="I828" s="8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9.5" customHeight="1" x14ac:dyDescent="0.3">
      <c r="A829" s="7"/>
      <c r="B829" s="8"/>
      <c r="C829" s="8"/>
      <c r="D829" s="8"/>
      <c r="E829" s="8"/>
      <c r="F829" s="8"/>
      <c r="G829" s="8"/>
      <c r="H829" s="8"/>
      <c r="I829" s="8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9.5" customHeight="1" x14ac:dyDescent="0.3">
      <c r="A830" s="7"/>
      <c r="B830" s="8"/>
      <c r="C830" s="8"/>
      <c r="D830" s="8"/>
      <c r="E830" s="8"/>
      <c r="F830" s="8"/>
      <c r="G830" s="8"/>
      <c r="H830" s="8"/>
      <c r="I830" s="8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9.5" customHeight="1" x14ac:dyDescent="0.3">
      <c r="A831" s="7"/>
      <c r="B831" s="8"/>
      <c r="C831" s="8"/>
      <c r="D831" s="8"/>
      <c r="E831" s="8"/>
      <c r="F831" s="8"/>
      <c r="G831" s="8"/>
      <c r="H831" s="8"/>
      <c r="I831" s="8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9.5" customHeight="1" x14ac:dyDescent="0.3">
      <c r="A832" s="7"/>
      <c r="B832" s="8"/>
      <c r="C832" s="8"/>
      <c r="D832" s="8"/>
      <c r="E832" s="8"/>
      <c r="F832" s="8"/>
      <c r="G832" s="8"/>
      <c r="H832" s="8"/>
      <c r="I832" s="8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9.5" customHeight="1" x14ac:dyDescent="0.3">
      <c r="A833" s="7"/>
      <c r="B833" s="8"/>
      <c r="C833" s="8"/>
      <c r="D833" s="8"/>
      <c r="E833" s="8"/>
      <c r="F833" s="8"/>
      <c r="G833" s="8"/>
      <c r="H833" s="8"/>
      <c r="I833" s="8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9.5" customHeight="1" x14ac:dyDescent="0.3">
      <c r="A834" s="7"/>
      <c r="B834" s="8"/>
      <c r="C834" s="8"/>
      <c r="D834" s="8"/>
      <c r="E834" s="8"/>
      <c r="F834" s="8"/>
      <c r="G834" s="8"/>
      <c r="H834" s="8"/>
      <c r="I834" s="8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9.5" customHeight="1" x14ac:dyDescent="0.3">
      <c r="A835" s="7"/>
      <c r="B835" s="8"/>
      <c r="C835" s="8"/>
      <c r="D835" s="8"/>
      <c r="E835" s="8"/>
      <c r="F835" s="8"/>
      <c r="G835" s="8"/>
      <c r="H835" s="8"/>
      <c r="I835" s="8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9.5" customHeight="1" x14ac:dyDescent="0.3">
      <c r="A836" s="7"/>
      <c r="B836" s="8"/>
      <c r="C836" s="8"/>
      <c r="D836" s="8"/>
      <c r="E836" s="8"/>
      <c r="F836" s="8"/>
      <c r="G836" s="8"/>
      <c r="H836" s="8"/>
      <c r="I836" s="8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9.5" customHeight="1" x14ac:dyDescent="0.3">
      <c r="A837" s="7"/>
      <c r="B837" s="8"/>
      <c r="C837" s="8"/>
      <c r="D837" s="8"/>
      <c r="E837" s="8"/>
      <c r="F837" s="8"/>
      <c r="G837" s="8"/>
      <c r="H837" s="8"/>
      <c r="I837" s="8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9.5" customHeight="1" x14ac:dyDescent="0.3">
      <c r="A838" s="7"/>
      <c r="B838" s="8"/>
      <c r="C838" s="8"/>
      <c r="D838" s="8"/>
      <c r="E838" s="8"/>
      <c r="F838" s="8"/>
      <c r="G838" s="8"/>
      <c r="H838" s="8"/>
      <c r="I838" s="8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9.5" customHeight="1" x14ac:dyDescent="0.3">
      <c r="A839" s="7"/>
      <c r="B839" s="8"/>
      <c r="C839" s="8"/>
      <c r="D839" s="8"/>
      <c r="E839" s="8"/>
      <c r="F839" s="8"/>
      <c r="G839" s="8"/>
      <c r="H839" s="8"/>
      <c r="I839" s="8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9.5" customHeight="1" x14ac:dyDescent="0.3">
      <c r="A840" s="7"/>
      <c r="B840" s="8"/>
      <c r="C840" s="8"/>
      <c r="D840" s="8"/>
      <c r="E840" s="8"/>
      <c r="F840" s="8"/>
      <c r="G840" s="8"/>
      <c r="H840" s="8"/>
      <c r="I840" s="8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9.5" customHeight="1" x14ac:dyDescent="0.3">
      <c r="A841" s="7"/>
      <c r="B841" s="8"/>
      <c r="C841" s="8"/>
      <c r="D841" s="8"/>
      <c r="E841" s="8"/>
      <c r="F841" s="8"/>
      <c r="G841" s="8"/>
      <c r="H841" s="8"/>
      <c r="I841" s="8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9.5" customHeight="1" x14ac:dyDescent="0.3">
      <c r="A842" s="7"/>
      <c r="B842" s="8"/>
      <c r="C842" s="8"/>
      <c r="D842" s="8"/>
      <c r="E842" s="8"/>
      <c r="F842" s="8"/>
      <c r="G842" s="8"/>
      <c r="H842" s="8"/>
      <c r="I842" s="8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9.5" customHeight="1" x14ac:dyDescent="0.3">
      <c r="A843" s="7"/>
      <c r="B843" s="8"/>
      <c r="C843" s="8"/>
      <c r="D843" s="8"/>
      <c r="E843" s="8"/>
      <c r="F843" s="8"/>
      <c r="G843" s="8"/>
      <c r="H843" s="8"/>
      <c r="I843" s="8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9.5" customHeight="1" x14ac:dyDescent="0.3">
      <c r="A844" s="7"/>
      <c r="B844" s="8"/>
      <c r="C844" s="8"/>
      <c r="D844" s="8"/>
      <c r="E844" s="8"/>
      <c r="F844" s="8"/>
      <c r="G844" s="8"/>
      <c r="H844" s="8"/>
      <c r="I844" s="8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9.5" customHeight="1" x14ac:dyDescent="0.3">
      <c r="A845" s="7"/>
      <c r="B845" s="8"/>
      <c r="C845" s="8"/>
      <c r="D845" s="8"/>
      <c r="E845" s="8"/>
      <c r="F845" s="8"/>
      <c r="G845" s="8"/>
      <c r="H845" s="8"/>
      <c r="I845" s="8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9.5" customHeight="1" x14ac:dyDescent="0.3">
      <c r="A846" s="7"/>
      <c r="B846" s="8"/>
      <c r="C846" s="8"/>
      <c r="D846" s="8"/>
      <c r="E846" s="8"/>
      <c r="F846" s="8"/>
      <c r="G846" s="8"/>
      <c r="H846" s="8"/>
      <c r="I846" s="8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9.5" customHeight="1" x14ac:dyDescent="0.3">
      <c r="A847" s="7"/>
      <c r="B847" s="8"/>
      <c r="C847" s="8"/>
      <c r="D847" s="8"/>
      <c r="E847" s="8"/>
      <c r="F847" s="8"/>
      <c r="G847" s="8"/>
      <c r="H847" s="8"/>
      <c r="I847" s="8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9.5" customHeight="1" x14ac:dyDescent="0.3">
      <c r="A848" s="7"/>
      <c r="B848" s="8"/>
      <c r="C848" s="8"/>
      <c r="D848" s="8"/>
      <c r="E848" s="8"/>
      <c r="F848" s="8"/>
      <c r="G848" s="8"/>
      <c r="H848" s="8"/>
      <c r="I848" s="8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9.5" customHeight="1" x14ac:dyDescent="0.3">
      <c r="A849" s="7"/>
      <c r="B849" s="8"/>
      <c r="C849" s="8"/>
      <c r="D849" s="8"/>
      <c r="E849" s="8"/>
      <c r="F849" s="8"/>
      <c r="G849" s="8"/>
      <c r="H849" s="8"/>
      <c r="I849" s="8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9.5" customHeight="1" x14ac:dyDescent="0.3">
      <c r="A850" s="7"/>
      <c r="B850" s="8"/>
      <c r="C850" s="8"/>
      <c r="D850" s="8"/>
      <c r="E850" s="8"/>
      <c r="F850" s="8"/>
      <c r="G850" s="8"/>
      <c r="H850" s="8"/>
      <c r="I850" s="8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9.5" customHeight="1" x14ac:dyDescent="0.3">
      <c r="A851" s="7"/>
      <c r="B851" s="8"/>
      <c r="C851" s="8"/>
      <c r="D851" s="8"/>
      <c r="E851" s="8"/>
      <c r="F851" s="8"/>
      <c r="G851" s="8"/>
      <c r="H851" s="8"/>
      <c r="I851" s="8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9.5" customHeight="1" x14ac:dyDescent="0.3">
      <c r="A852" s="7"/>
      <c r="B852" s="8"/>
      <c r="C852" s="8"/>
      <c r="D852" s="8"/>
      <c r="E852" s="8"/>
      <c r="F852" s="8"/>
      <c r="G852" s="8"/>
      <c r="H852" s="8"/>
      <c r="I852" s="8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9.5" customHeight="1" x14ac:dyDescent="0.3">
      <c r="A853" s="7"/>
      <c r="B853" s="8"/>
      <c r="C853" s="8"/>
      <c r="D853" s="8"/>
      <c r="E853" s="8"/>
      <c r="F853" s="8"/>
      <c r="G853" s="8"/>
      <c r="H853" s="8"/>
      <c r="I853" s="8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9.5" customHeight="1" x14ac:dyDescent="0.3">
      <c r="A854" s="7"/>
      <c r="B854" s="8"/>
      <c r="C854" s="8"/>
      <c r="D854" s="8"/>
      <c r="E854" s="8"/>
      <c r="F854" s="8"/>
      <c r="G854" s="8"/>
      <c r="H854" s="8"/>
      <c r="I854" s="8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9.5" customHeight="1" x14ac:dyDescent="0.3">
      <c r="A855" s="7"/>
      <c r="B855" s="8"/>
      <c r="C855" s="8"/>
      <c r="D855" s="8"/>
      <c r="E855" s="8"/>
      <c r="F855" s="8"/>
      <c r="G855" s="8"/>
      <c r="H855" s="8"/>
      <c r="I855" s="8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9.5" customHeight="1" x14ac:dyDescent="0.3">
      <c r="A856" s="7"/>
      <c r="B856" s="8"/>
      <c r="C856" s="8"/>
      <c r="D856" s="8"/>
      <c r="E856" s="8"/>
      <c r="F856" s="8"/>
      <c r="G856" s="8"/>
      <c r="H856" s="8"/>
      <c r="I856" s="8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9.5" customHeight="1" x14ac:dyDescent="0.3">
      <c r="A857" s="7"/>
      <c r="B857" s="8"/>
      <c r="C857" s="8"/>
      <c r="D857" s="8"/>
      <c r="E857" s="8"/>
      <c r="F857" s="8"/>
      <c r="G857" s="8"/>
      <c r="H857" s="8"/>
      <c r="I857" s="8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9.5" customHeight="1" x14ac:dyDescent="0.3">
      <c r="A858" s="7"/>
      <c r="B858" s="8"/>
      <c r="C858" s="8"/>
      <c r="D858" s="8"/>
      <c r="E858" s="8"/>
      <c r="F858" s="8"/>
      <c r="G858" s="8"/>
      <c r="H858" s="8"/>
      <c r="I858" s="8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9.5" customHeight="1" x14ac:dyDescent="0.3">
      <c r="A859" s="7"/>
      <c r="B859" s="8"/>
      <c r="C859" s="8"/>
      <c r="D859" s="8"/>
      <c r="E859" s="8"/>
      <c r="F859" s="8"/>
      <c r="G859" s="8"/>
      <c r="H859" s="8"/>
      <c r="I859" s="8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9.5" customHeight="1" x14ac:dyDescent="0.3">
      <c r="A860" s="7"/>
      <c r="B860" s="8"/>
      <c r="C860" s="8"/>
      <c r="D860" s="8"/>
      <c r="E860" s="8"/>
      <c r="F860" s="8"/>
      <c r="G860" s="8"/>
      <c r="H860" s="8"/>
      <c r="I860" s="8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9.5" customHeight="1" x14ac:dyDescent="0.3">
      <c r="A861" s="7"/>
      <c r="B861" s="8"/>
      <c r="C861" s="8"/>
      <c r="D861" s="8"/>
      <c r="E861" s="8"/>
      <c r="F861" s="8"/>
      <c r="G861" s="8"/>
      <c r="H861" s="8"/>
      <c r="I861" s="8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9.5" customHeight="1" x14ac:dyDescent="0.3">
      <c r="A862" s="7"/>
      <c r="B862" s="8"/>
      <c r="C862" s="8"/>
      <c r="D862" s="8"/>
      <c r="E862" s="8"/>
      <c r="F862" s="8"/>
      <c r="G862" s="8"/>
      <c r="H862" s="8"/>
      <c r="I862" s="8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9.5" customHeight="1" x14ac:dyDescent="0.3">
      <c r="A863" s="7"/>
      <c r="B863" s="8"/>
      <c r="C863" s="8"/>
      <c r="D863" s="8"/>
      <c r="E863" s="8"/>
      <c r="F863" s="8"/>
      <c r="G863" s="8"/>
      <c r="H863" s="8"/>
      <c r="I863" s="8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9.5" customHeight="1" x14ac:dyDescent="0.3">
      <c r="A864" s="7"/>
      <c r="B864" s="8"/>
      <c r="C864" s="8"/>
      <c r="D864" s="8"/>
      <c r="E864" s="8"/>
      <c r="F864" s="8"/>
      <c r="G864" s="8"/>
      <c r="H864" s="8"/>
      <c r="I864" s="8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9.5" customHeight="1" x14ac:dyDescent="0.3">
      <c r="A865" s="7"/>
      <c r="B865" s="8"/>
      <c r="C865" s="8"/>
      <c r="D865" s="8"/>
      <c r="E865" s="8"/>
      <c r="F865" s="8"/>
      <c r="G865" s="8"/>
      <c r="H865" s="8"/>
      <c r="I865" s="8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9.5" customHeight="1" x14ac:dyDescent="0.3">
      <c r="A866" s="7"/>
      <c r="B866" s="8"/>
      <c r="C866" s="8"/>
      <c r="D866" s="8"/>
      <c r="E866" s="8"/>
      <c r="F866" s="8"/>
      <c r="G866" s="8"/>
      <c r="H866" s="8"/>
      <c r="I866" s="8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9.5" customHeight="1" x14ac:dyDescent="0.3">
      <c r="A867" s="7"/>
      <c r="B867" s="8"/>
      <c r="C867" s="8"/>
      <c r="D867" s="8"/>
      <c r="E867" s="8"/>
      <c r="F867" s="8"/>
      <c r="G867" s="8"/>
      <c r="H867" s="8"/>
      <c r="I867" s="8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9.5" customHeight="1" x14ac:dyDescent="0.3">
      <c r="A868" s="7"/>
      <c r="B868" s="8"/>
      <c r="C868" s="8"/>
      <c r="D868" s="8"/>
      <c r="E868" s="8"/>
      <c r="F868" s="8"/>
      <c r="G868" s="8"/>
      <c r="H868" s="8"/>
      <c r="I868" s="8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9.5" customHeight="1" x14ac:dyDescent="0.3">
      <c r="A869" s="7"/>
      <c r="B869" s="8"/>
      <c r="C869" s="8"/>
      <c r="D869" s="8"/>
      <c r="E869" s="8"/>
      <c r="F869" s="8"/>
      <c r="G869" s="8"/>
      <c r="H869" s="8"/>
      <c r="I869" s="8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9.5" customHeight="1" x14ac:dyDescent="0.3">
      <c r="A870" s="7"/>
      <c r="B870" s="8"/>
      <c r="C870" s="8"/>
      <c r="D870" s="8"/>
      <c r="E870" s="8"/>
      <c r="F870" s="8"/>
      <c r="G870" s="8"/>
      <c r="H870" s="8"/>
      <c r="I870" s="8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9.5" customHeight="1" x14ac:dyDescent="0.3">
      <c r="A871" s="7"/>
      <c r="B871" s="8"/>
      <c r="C871" s="8"/>
      <c r="D871" s="8"/>
      <c r="E871" s="8"/>
      <c r="F871" s="8"/>
      <c r="G871" s="8"/>
      <c r="H871" s="8"/>
      <c r="I871" s="8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9.5" customHeight="1" x14ac:dyDescent="0.3">
      <c r="A872" s="7"/>
      <c r="B872" s="8"/>
      <c r="C872" s="8"/>
      <c r="D872" s="8"/>
      <c r="E872" s="8"/>
      <c r="F872" s="8"/>
      <c r="G872" s="8"/>
      <c r="H872" s="8"/>
      <c r="I872" s="8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9.5" customHeight="1" x14ac:dyDescent="0.3">
      <c r="A873" s="7"/>
      <c r="B873" s="8"/>
      <c r="C873" s="8"/>
      <c r="D873" s="8"/>
      <c r="E873" s="8"/>
      <c r="F873" s="8"/>
      <c r="G873" s="8"/>
      <c r="H873" s="8"/>
      <c r="I873" s="8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9.5" customHeight="1" x14ac:dyDescent="0.3">
      <c r="A874" s="7"/>
      <c r="B874" s="8"/>
      <c r="C874" s="8"/>
      <c r="D874" s="8"/>
      <c r="E874" s="8"/>
      <c r="F874" s="8"/>
      <c r="G874" s="8"/>
      <c r="H874" s="8"/>
      <c r="I874" s="8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9.5" customHeight="1" x14ac:dyDescent="0.3">
      <c r="A875" s="7"/>
      <c r="B875" s="8"/>
      <c r="C875" s="8"/>
      <c r="D875" s="8"/>
      <c r="E875" s="8"/>
      <c r="F875" s="8"/>
      <c r="G875" s="8"/>
      <c r="H875" s="8"/>
      <c r="I875" s="8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9.5" customHeight="1" x14ac:dyDescent="0.3">
      <c r="A876" s="7"/>
      <c r="B876" s="8"/>
      <c r="C876" s="8"/>
      <c r="D876" s="8"/>
      <c r="E876" s="8"/>
      <c r="F876" s="8"/>
      <c r="G876" s="8"/>
      <c r="H876" s="8"/>
      <c r="I876" s="8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9.5" customHeight="1" x14ac:dyDescent="0.3">
      <c r="A877" s="7"/>
      <c r="B877" s="8"/>
      <c r="C877" s="8"/>
      <c r="D877" s="8"/>
      <c r="E877" s="8"/>
      <c r="F877" s="8"/>
      <c r="G877" s="8"/>
      <c r="H877" s="8"/>
      <c r="I877" s="8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9.5" customHeight="1" x14ac:dyDescent="0.3">
      <c r="A878" s="7"/>
      <c r="B878" s="8"/>
      <c r="C878" s="8"/>
      <c r="D878" s="8"/>
      <c r="E878" s="8"/>
      <c r="F878" s="8"/>
      <c r="G878" s="8"/>
      <c r="H878" s="8"/>
      <c r="I878" s="8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9.5" customHeight="1" x14ac:dyDescent="0.3">
      <c r="A879" s="7"/>
      <c r="B879" s="8"/>
      <c r="C879" s="8"/>
      <c r="D879" s="8"/>
      <c r="E879" s="8"/>
      <c r="F879" s="8"/>
      <c r="G879" s="8"/>
      <c r="H879" s="8"/>
      <c r="I879" s="8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9.5" customHeight="1" x14ac:dyDescent="0.3">
      <c r="A880" s="7"/>
      <c r="B880" s="8"/>
      <c r="C880" s="8"/>
      <c r="D880" s="8"/>
      <c r="E880" s="8"/>
      <c r="F880" s="8"/>
      <c r="G880" s="8"/>
      <c r="H880" s="8"/>
      <c r="I880" s="8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9.5" customHeight="1" x14ac:dyDescent="0.3">
      <c r="A881" s="7"/>
      <c r="B881" s="8"/>
      <c r="C881" s="8"/>
      <c r="D881" s="8"/>
      <c r="E881" s="8"/>
      <c r="F881" s="8"/>
      <c r="G881" s="8"/>
      <c r="H881" s="8"/>
      <c r="I881" s="8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9.5" customHeight="1" x14ac:dyDescent="0.3">
      <c r="A882" s="7"/>
      <c r="B882" s="8"/>
      <c r="C882" s="8"/>
      <c r="D882" s="8"/>
      <c r="E882" s="8"/>
      <c r="F882" s="8"/>
      <c r="G882" s="8"/>
      <c r="H882" s="8"/>
      <c r="I882" s="8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9.5" customHeight="1" x14ac:dyDescent="0.3">
      <c r="A883" s="7"/>
      <c r="B883" s="8"/>
      <c r="C883" s="8"/>
      <c r="D883" s="8"/>
      <c r="E883" s="8"/>
      <c r="F883" s="8"/>
      <c r="G883" s="8"/>
      <c r="H883" s="8"/>
      <c r="I883" s="8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9.5" customHeight="1" x14ac:dyDescent="0.3">
      <c r="A884" s="7"/>
      <c r="B884" s="8"/>
      <c r="C884" s="8"/>
      <c r="D884" s="8"/>
      <c r="E884" s="8"/>
      <c r="F884" s="8"/>
      <c r="G884" s="8"/>
      <c r="H884" s="8"/>
      <c r="I884" s="8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9.5" customHeight="1" x14ac:dyDescent="0.3">
      <c r="A885" s="7"/>
      <c r="B885" s="8"/>
      <c r="C885" s="8"/>
      <c r="D885" s="8"/>
      <c r="E885" s="8"/>
      <c r="F885" s="8"/>
      <c r="G885" s="8"/>
      <c r="H885" s="8"/>
      <c r="I885" s="8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9.5" customHeight="1" x14ac:dyDescent="0.3">
      <c r="A886" s="7"/>
      <c r="B886" s="8"/>
      <c r="C886" s="8"/>
      <c r="D886" s="8"/>
      <c r="E886" s="8"/>
      <c r="F886" s="8"/>
      <c r="G886" s="8"/>
      <c r="H886" s="8"/>
      <c r="I886" s="8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9.5" customHeight="1" x14ac:dyDescent="0.3">
      <c r="A887" s="7"/>
      <c r="B887" s="8"/>
      <c r="C887" s="8"/>
      <c r="D887" s="8"/>
      <c r="E887" s="8"/>
      <c r="F887" s="8"/>
      <c r="G887" s="8"/>
      <c r="H887" s="8"/>
      <c r="I887" s="8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9.5" customHeight="1" x14ac:dyDescent="0.3">
      <c r="A888" s="7"/>
      <c r="B888" s="8"/>
      <c r="C888" s="8"/>
      <c r="D888" s="8"/>
      <c r="E888" s="8"/>
      <c r="F888" s="8"/>
      <c r="G888" s="8"/>
      <c r="H888" s="8"/>
      <c r="I888" s="8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9.5" customHeight="1" x14ac:dyDescent="0.3">
      <c r="A889" s="7"/>
      <c r="B889" s="8"/>
      <c r="C889" s="8"/>
      <c r="D889" s="8"/>
      <c r="E889" s="8"/>
      <c r="F889" s="8"/>
      <c r="G889" s="8"/>
      <c r="H889" s="8"/>
      <c r="I889" s="8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9.5" customHeight="1" x14ac:dyDescent="0.3">
      <c r="A890" s="7"/>
      <c r="B890" s="8"/>
      <c r="C890" s="8"/>
      <c r="D890" s="8"/>
      <c r="E890" s="8"/>
      <c r="F890" s="8"/>
      <c r="G890" s="8"/>
      <c r="H890" s="8"/>
      <c r="I890" s="8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9.5" customHeight="1" x14ac:dyDescent="0.3">
      <c r="A891" s="7"/>
      <c r="B891" s="8"/>
      <c r="C891" s="8"/>
      <c r="D891" s="8"/>
      <c r="E891" s="8"/>
      <c r="F891" s="8"/>
      <c r="G891" s="8"/>
      <c r="H891" s="8"/>
      <c r="I891" s="8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9.5" customHeight="1" x14ac:dyDescent="0.3">
      <c r="A892" s="7"/>
      <c r="B892" s="8"/>
      <c r="C892" s="8"/>
      <c r="D892" s="8"/>
      <c r="E892" s="8"/>
      <c r="F892" s="8"/>
      <c r="G892" s="8"/>
      <c r="H892" s="8"/>
      <c r="I892" s="8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9.5" customHeight="1" x14ac:dyDescent="0.3">
      <c r="A893" s="7"/>
      <c r="B893" s="8"/>
      <c r="C893" s="8"/>
      <c r="D893" s="8"/>
      <c r="E893" s="8"/>
      <c r="F893" s="8"/>
      <c r="G893" s="8"/>
      <c r="H893" s="8"/>
      <c r="I893" s="8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9.5" customHeight="1" x14ac:dyDescent="0.3">
      <c r="A894" s="7"/>
      <c r="B894" s="8"/>
      <c r="C894" s="8"/>
      <c r="D894" s="8"/>
      <c r="E894" s="8"/>
      <c r="F894" s="8"/>
      <c r="G894" s="8"/>
      <c r="H894" s="8"/>
      <c r="I894" s="8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9.5" customHeight="1" x14ac:dyDescent="0.3">
      <c r="A895" s="7"/>
      <c r="B895" s="8"/>
      <c r="C895" s="8"/>
      <c r="D895" s="8"/>
      <c r="E895" s="8"/>
      <c r="F895" s="8"/>
      <c r="G895" s="8"/>
      <c r="H895" s="8"/>
      <c r="I895" s="8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9.5" customHeight="1" x14ac:dyDescent="0.3">
      <c r="A896" s="7"/>
      <c r="B896" s="8"/>
      <c r="C896" s="8"/>
      <c r="D896" s="8"/>
      <c r="E896" s="8"/>
      <c r="F896" s="8"/>
      <c r="G896" s="8"/>
      <c r="H896" s="8"/>
      <c r="I896" s="8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9.5" customHeight="1" x14ac:dyDescent="0.3">
      <c r="A897" s="7"/>
      <c r="B897" s="8"/>
      <c r="C897" s="8"/>
      <c r="D897" s="8"/>
      <c r="E897" s="8"/>
      <c r="F897" s="8"/>
      <c r="G897" s="8"/>
      <c r="H897" s="8"/>
      <c r="I897" s="8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9.5" customHeight="1" x14ac:dyDescent="0.3">
      <c r="A898" s="7"/>
      <c r="B898" s="8"/>
      <c r="C898" s="8"/>
      <c r="D898" s="8"/>
      <c r="E898" s="8"/>
      <c r="F898" s="8"/>
      <c r="G898" s="8"/>
      <c r="H898" s="8"/>
      <c r="I898" s="8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9.5" customHeight="1" x14ac:dyDescent="0.3">
      <c r="A899" s="7"/>
      <c r="B899" s="8"/>
      <c r="C899" s="8"/>
      <c r="D899" s="8"/>
      <c r="E899" s="8"/>
      <c r="F899" s="8"/>
      <c r="G899" s="8"/>
      <c r="H899" s="8"/>
      <c r="I899" s="8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9.5" customHeight="1" x14ac:dyDescent="0.3">
      <c r="A900" s="7"/>
      <c r="B900" s="8"/>
      <c r="C900" s="8"/>
      <c r="D900" s="8"/>
      <c r="E900" s="8"/>
      <c r="F900" s="8"/>
      <c r="G900" s="8"/>
      <c r="H900" s="8"/>
      <c r="I900" s="8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9.5" customHeight="1" x14ac:dyDescent="0.3">
      <c r="A901" s="7"/>
      <c r="B901" s="8"/>
      <c r="C901" s="8"/>
      <c r="D901" s="8"/>
      <c r="E901" s="8"/>
      <c r="F901" s="8"/>
      <c r="G901" s="8"/>
      <c r="H901" s="8"/>
      <c r="I901" s="8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9.5" customHeight="1" x14ac:dyDescent="0.3">
      <c r="A902" s="7"/>
      <c r="B902" s="8"/>
      <c r="C902" s="8"/>
      <c r="D902" s="8"/>
      <c r="E902" s="8"/>
      <c r="F902" s="8"/>
      <c r="G902" s="8"/>
      <c r="H902" s="8"/>
      <c r="I902" s="8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9.5" customHeight="1" x14ac:dyDescent="0.3">
      <c r="A903" s="7"/>
      <c r="B903" s="8"/>
      <c r="C903" s="8"/>
      <c r="D903" s="8"/>
      <c r="E903" s="8"/>
      <c r="F903" s="8"/>
      <c r="G903" s="8"/>
      <c r="H903" s="8"/>
      <c r="I903" s="8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9.5" customHeight="1" x14ac:dyDescent="0.3">
      <c r="A904" s="7"/>
      <c r="B904" s="8"/>
      <c r="C904" s="8"/>
      <c r="D904" s="8"/>
      <c r="E904" s="8"/>
      <c r="F904" s="8"/>
      <c r="G904" s="8"/>
      <c r="H904" s="8"/>
      <c r="I904" s="8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9.5" customHeight="1" x14ac:dyDescent="0.3">
      <c r="A905" s="7"/>
      <c r="B905" s="8"/>
      <c r="C905" s="8"/>
      <c r="D905" s="8"/>
      <c r="E905" s="8"/>
      <c r="F905" s="8"/>
      <c r="G905" s="8"/>
      <c r="H905" s="8"/>
      <c r="I905" s="8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9.5" customHeight="1" x14ac:dyDescent="0.3">
      <c r="A906" s="7"/>
      <c r="B906" s="8"/>
      <c r="C906" s="8"/>
      <c r="D906" s="8"/>
      <c r="E906" s="8"/>
      <c r="F906" s="8"/>
      <c r="G906" s="8"/>
      <c r="H906" s="8"/>
      <c r="I906" s="8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9.5" customHeight="1" x14ac:dyDescent="0.3">
      <c r="A907" s="7"/>
      <c r="B907" s="8"/>
      <c r="C907" s="8"/>
      <c r="D907" s="8"/>
      <c r="E907" s="8"/>
      <c r="F907" s="8"/>
      <c r="G907" s="8"/>
      <c r="H907" s="8"/>
      <c r="I907" s="8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9.5" customHeight="1" x14ac:dyDescent="0.3">
      <c r="A908" s="7"/>
      <c r="B908" s="8"/>
      <c r="C908" s="8"/>
      <c r="D908" s="8"/>
      <c r="E908" s="8"/>
      <c r="F908" s="8"/>
      <c r="G908" s="8"/>
      <c r="H908" s="8"/>
      <c r="I908" s="8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9.5" customHeight="1" x14ac:dyDescent="0.3">
      <c r="A909" s="7"/>
      <c r="B909" s="8"/>
      <c r="C909" s="8"/>
      <c r="D909" s="8"/>
      <c r="E909" s="8"/>
      <c r="F909" s="8"/>
      <c r="G909" s="8"/>
      <c r="H909" s="8"/>
      <c r="I909" s="8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9.5" customHeight="1" x14ac:dyDescent="0.3">
      <c r="A910" s="7"/>
      <c r="B910" s="8"/>
      <c r="C910" s="8"/>
      <c r="D910" s="8"/>
      <c r="E910" s="8"/>
      <c r="F910" s="8"/>
      <c r="G910" s="8"/>
      <c r="H910" s="8"/>
      <c r="I910" s="8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9.5" customHeight="1" x14ac:dyDescent="0.3">
      <c r="A911" s="7"/>
      <c r="B911" s="8"/>
      <c r="C911" s="8"/>
      <c r="D911" s="8"/>
      <c r="E911" s="8"/>
      <c r="F911" s="8"/>
      <c r="G911" s="8"/>
      <c r="H911" s="8"/>
      <c r="I911" s="8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9.5" customHeight="1" x14ac:dyDescent="0.3">
      <c r="A912" s="7"/>
      <c r="B912" s="8"/>
      <c r="C912" s="8"/>
      <c r="D912" s="8"/>
      <c r="E912" s="8"/>
      <c r="F912" s="8"/>
      <c r="G912" s="8"/>
      <c r="H912" s="8"/>
      <c r="I912" s="8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9.5" customHeight="1" x14ac:dyDescent="0.3">
      <c r="A913" s="7"/>
      <c r="B913" s="8"/>
      <c r="C913" s="8"/>
      <c r="D913" s="8"/>
      <c r="E913" s="8"/>
      <c r="F913" s="8"/>
      <c r="G913" s="8"/>
      <c r="H913" s="8"/>
      <c r="I913" s="8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9.5" customHeight="1" x14ac:dyDescent="0.3">
      <c r="A914" s="7"/>
      <c r="B914" s="8"/>
      <c r="C914" s="8"/>
      <c r="D914" s="8"/>
      <c r="E914" s="8"/>
      <c r="F914" s="8"/>
      <c r="G914" s="8"/>
      <c r="H914" s="8"/>
      <c r="I914" s="8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9.5" customHeight="1" x14ac:dyDescent="0.3">
      <c r="A915" s="7"/>
      <c r="B915" s="8"/>
      <c r="C915" s="8"/>
      <c r="D915" s="8"/>
      <c r="E915" s="8"/>
      <c r="F915" s="8"/>
      <c r="G915" s="8"/>
      <c r="H915" s="8"/>
      <c r="I915" s="8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9.5" customHeight="1" x14ac:dyDescent="0.3">
      <c r="A916" s="7"/>
      <c r="B916" s="8"/>
      <c r="C916" s="8"/>
      <c r="D916" s="8"/>
      <c r="E916" s="8"/>
      <c r="F916" s="8"/>
      <c r="G916" s="8"/>
      <c r="H916" s="8"/>
      <c r="I916" s="8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9.5" customHeight="1" x14ac:dyDescent="0.3">
      <c r="A917" s="7"/>
      <c r="B917" s="8"/>
      <c r="C917" s="8"/>
      <c r="D917" s="8"/>
      <c r="E917" s="8"/>
      <c r="F917" s="8"/>
      <c r="G917" s="8"/>
      <c r="H917" s="8"/>
      <c r="I917" s="8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9.5" customHeight="1" x14ac:dyDescent="0.3">
      <c r="A918" s="7"/>
      <c r="B918" s="8"/>
      <c r="C918" s="8"/>
      <c r="D918" s="8"/>
      <c r="E918" s="8"/>
      <c r="F918" s="8"/>
      <c r="G918" s="8"/>
      <c r="H918" s="8"/>
      <c r="I918" s="8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9.5" customHeight="1" x14ac:dyDescent="0.3">
      <c r="A919" s="7"/>
      <c r="B919" s="8"/>
      <c r="C919" s="8"/>
      <c r="D919" s="8"/>
      <c r="E919" s="8"/>
      <c r="F919" s="8"/>
      <c r="G919" s="8"/>
      <c r="H919" s="8"/>
      <c r="I919" s="8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9.5" customHeight="1" x14ac:dyDescent="0.3">
      <c r="A920" s="7"/>
      <c r="B920" s="8"/>
      <c r="C920" s="8"/>
      <c r="D920" s="8"/>
      <c r="E920" s="8"/>
      <c r="F920" s="8"/>
      <c r="G920" s="8"/>
      <c r="H920" s="8"/>
      <c r="I920" s="8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9.5" customHeight="1" x14ac:dyDescent="0.3">
      <c r="A921" s="7"/>
      <c r="B921" s="8"/>
      <c r="C921" s="8"/>
      <c r="D921" s="8"/>
      <c r="E921" s="8"/>
      <c r="F921" s="8"/>
      <c r="G921" s="8"/>
      <c r="H921" s="8"/>
      <c r="I921" s="8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9.5" customHeight="1" x14ac:dyDescent="0.3">
      <c r="A922" s="7"/>
      <c r="B922" s="8"/>
      <c r="C922" s="8"/>
      <c r="D922" s="8"/>
      <c r="E922" s="8"/>
      <c r="F922" s="8"/>
      <c r="G922" s="8"/>
      <c r="H922" s="8"/>
      <c r="I922" s="8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9.5" customHeight="1" x14ac:dyDescent="0.3">
      <c r="A923" s="7"/>
      <c r="B923" s="8"/>
      <c r="C923" s="8"/>
      <c r="D923" s="8"/>
      <c r="E923" s="8"/>
      <c r="F923" s="8"/>
      <c r="G923" s="8"/>
      <c r="H923" s="8"/>
      <c r="I923" s="8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9.5" customHeight="1" x14ac:dyDescent="0.3">
      <c r="A924" s="7"/>
      <c r="B924" s="8"/>
      <c r="C924" s="8"/>
      <c r="D924" s="8"/>
      <c r="E924" s="8"/>
      <c r="F924" s="8"/>
      <c r="G924" s="8"/>
      <c r="H924" s="8"/>
      <c r="I924" s="8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9.5" customHeight="1" x14ac:dyDescent="0.3">
      <c r="A925" s="7"/>
      <c r="B925" s="8"/>
      <c r="C925" s="8"/>
      <c r="D925" s="8"/>
      <c r="E925" s="8"/>
      <c r="F925" s="8"/>
      <c r="G925" s="8"/>
      <c r="H925" s="8"/>
      <c r="I925" s="8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9.5" customHeight="1" x14ac:dyDescent="0.3">
      <c r="A926" s="7"/>
      <c r="B926" s="8"/>
      <c r="C926" s="8"/>
      <c r="D926" s="8"/>
      <c r="E926" s="8"/>
      <c r="F926" s="8"/>
      <c r="G926" s="8"/>
      <c r="H926" s="8"/>
      <c r="I926" s="8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9.5" customHeight="1" x14ac:dyDescent="0.3">
      <c r="A927" s="7"/>
      <c r="B927" s="8"/>
      <c r="C927" s="8"/>
      <c r="D927" s="8"/>
      <c r="E927" s="8"/>
      <c r="F927" s="8"/>
      <c r="G927" s="8"/>
      <c r="H927" s="8"/>
      <c r="I927" s="8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9.5" customHeight="1" x14ac:dyDescent="0.3">
      <c r="A928" s="7"/>
      <c r="B928" s="8"/>
      <c r="C928" s="8"/>
      <c r="D928" s="8"/>
      <c r="E928" s="8"/>
      <c r="F928" s="8"/>
      <c r="G928" s="8"/>
      <c r="H928" s="8"/>
      <c r="I928" s="8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9.5" customHeight="1" x14ac:dyDescent="0.3">
      <c r="A929" s="7"/>
      <c r="B929" s="8"/>
      <c r="C929" s="8"/>
      <c r="D929" s="8"/>
      <c r="E929" s="8"/>
      <c r="F929" s="8"/>
      <c r="G929" s="8"/>
      <c r="H929" s="8"/>
      <c r="I929" s="8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9.5" customHeight="1" x14ac:dyDescent="0.3">
      <c r="A930" s="7"/>
      <c r="B930" s="8"/>
      <c r="C930" s="8"/>
      <c r="D930" s="8"/>
      <c r="E930" s="8"/>
      <c r="F930" s="8"/>
      <c r="G930" s="8"/>
      <c r="H930" s="8"/>
      <c r="I930" s="8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9.5" customHeight="1" x14ac:dyDescent="0.3">
      <c r="A931" s="7"/>
      <c r="B931" s="8"/>
      <c r="C931" s="8"/>
      <c r="D931" s="8"/>
      <c r="E931" s="8"/>
      <c r="F931" s="8"/>
      <c r="G931" s="8"/>
      <c r="H931" s="8"/>
      <c r="I931" s="8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9.5" customHeight="1" x14ac:dyDescent="0.3">
      <c r="A932" s="7"/>
      <c r="B932" s="8"/>
      <c r="C932" s="8"/>
      <c r="D932" s="8"/>
      <c r="E932" s="8"/>
      <c r="F932" s="8"/>
      <c r="G932" s="8"/>
      <c r="H932" s="8"/>
      <c r="I932" s="8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9.5" customHeight="1" x14ac:dyDescent="0.3">
      <c r="A933" s="7"/>
      <c r="B933" s="8"/>
      <c r="C933" s="8"/>
      <c r="D933" s="8"/>
      <c r="E933" s="8"/>
      <c r="F933" s="8"/>
      <c r="G933" s="8"/>
      <c r="H933" s="8"/>
      <c r="I933" s="8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9.5" customHeight="1" x14ac:dyDescent="0.3">
      <c r="A934" s="7"/>
      <c r="B934" s="8"/>
      <c r="C934" s="8"/>
      <c r="D934" s="8"/>
      <c r="E934" s="8"/>
      <c r="F934" s="8"/>
      <c r="G934" s="8"/>
      <c r="H934" s="8"/>
      <c r="I934" s="8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9.5" customHeight="1" x14ac:dyDescent="0.3">
      <c r="A935" s="7"/>
      <c r="B935" s="8"/>
      <c r="C935" s="8"/>
      <c r="D935" s="8"/>
      <c r="E935" s="8"/>
      <c r="F935" s="8"/>
      <c r="G935" s="8"/>
      <c r="H935" s="8"/>
      <c r="I935" s="8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9.5" customHeight="1" x14ac:dyDescent="0.3">
      <c r="A936" s="7"/>
      <c r="B936" s="8"/>
      <c r="C936" s="8"/>
      <c r="D936" s="8"/>
      <c r="E936" s="8"/>
      <c r="F936" s="8"/>
      <c r="G936" s="8"/>
      <c r="H936" s="8"/>
      <c r="I936" s="8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9.5" customHeight="1" x14ac:dyDescent="0.3">
      <c r="A937" s="7"/>
      <c r="B937" s="8"/>
      <c r="C937" s="8"/>
      <c r="D937" s="8"/>
      <c r="E937" s="8"/>
      <c r="F937" s="8"/>
      <c r="G937" s="8"/>
      <c r="H937" s="8"/>
      <c r="I937" s="8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9.5" customHeight="1" x14ac:dyDescent="0.3">
      <c r="A938" s="7"/>
      <c r="B938" s="8"/>
      <c r="C938" s="8"/>
      <c r="D938" s="8"/>
      <c r="E938" s="8"/>
      <c r="F938" s="8"/>
      <c r="G938" s="8"/>
      <c r="H938" s="8"/>
      <c r="I938" s="8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9.5" customHeight="1" x14ac:dyDescent="0.3">
      <c r="A939" s="7"/>
      <c r="B939" s="8"/>
      <c r="C939" s="8"/>
      <c r="D939" s="8"/>
      <c r="E939" s="8"/>
      <c r="F939" s="8"/>
      <c r="G939" s="8"/>
      <c r="H939" s="8"/>
      <c r="I939" s="8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9.5" customHeight="1" x14ac:dyDescent="0.3">
      <c r="A940" s="7"/>
      <c r="B940" s="8"/>
      <c r="C940" s="8"/>
      <c r="D940" s="8"/>
      <c r="E940" s="8"/>
      <c r="F940" s="8"/>
      <c r="G940" s="8"/>
      <c r="H940" s="8"/>
      <c r="I940" s="8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9.5" customHeight="1" x14ac:dyDescent="0.3">
      <c r="A941" s="7"/>
      <c r="B941" s="8"/>
      <c r="C941" s="8"/>
      <c r="D941" s="8"/>
      <c r="E941" s="8"/>
      <c r="F941" s="8"/>
      <c r="G941" s="8"/>
      <c r="H941" s="8"/>
      <c r="I941" s="8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9.5" customHeight="1" x14ac:dyDescent="0.3">
      <c r="A942" s="7"/>
      <c r="B942" s="8"/>
      <c r="C942" s="8"/>
      <c r="D942" s="8"/>
      <c r="E942" s="8"/>
      <c r="F942" s="8"/>
      <c r="G942" s="8"/>
      <c r="H942" s="8"/>
      <c r="I942" s="8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9.5" customHeight="1" x14ac:dyDescent="0.3">
      <c r="A943" s="7"/>
      <c r="B943" s="8"/>
      <c r="C943" s="8"/>
      <c r="D943" s="8"/>
      <c r="E943" s="8"/>
      <c r="F943" s="8"/>
      <c r="G943" s="8"/>
      <c r="H943" s="8"/>
      <c r="I943" s="8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9.5" customHeight="1" x14ac:dyDescent="0.3">
      <c r="A944" s="7"/>
      <c r="B944" s="8"/>
      <c r="C944" s="8"/>
      <c r="D944" s="8"/>
      <c r="E944" s="8"/>
      <c r="F944" s="8"/>
      <c r="G944" s="8"/>
      <c r="H944" s="8"/>
      <c r="I944" s="8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9.5" customHeight="1" x14ac:dyDescent="0.3">
      <c r="A945" s="7"/>
      <c r="B945" s="8"/>
      <c r="C945" s="8"/>
      <c r="D945" s="8"/>
      <c r="E945" s="8"/>
      <c r="F945" s="8"/>
      <c r="G945" s="8"/>
      <c r="H945" s="8"/>
      <c r="I945" s="8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9.5" customHeight="1" x14ac:dyDescent="0.3">
      <c r="A946" s="7"/>
      <c r="B946" s="8"/>
      <c r="C946" s="8"/>
      <c r="D946" s="8"/>
      <c r="E946" s="8"/>
      <c r="F946" s="8"/>
      <c r="G946" s="8"/>
      <c r="H946" s="8"/>
      <c r="I946" s="8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9.5" customHeight="1" x14ac:dyDescent="0.3">
      <c r="A947" s="7"/>
      <c r="B947" s="8"/>
      <c r="C947" s="8"/>
      <c r="D947" s="8"/>
      <c r="E947" s="8"/>
      <c r="F947" s="8"/>
      <c r="G947" s="8"/>
      <c r="H947" s="8"/>
      <c r="I947" s="8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9.5" customHeight="1" x14ac:dyDescent="0.3">
      <c r="A948" s="7"/>
      <c r="B948" s="8"/>
      <c r="C948" s="8"/>
      <c r="D948" s="8"/>
      <c r="E948" s="8"/>
      <c r="F948" s="8"/>
      <c r="G948" s="8"/>
      <c r="H948" s="8"/>
      <c r="I948" s="8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9.5" customHeight="1" x14ac:dyDescent="0.3">
      <c r="A949" s="7"/>
      <c r="B949" s="8"/>
      <c r="C949" s="8"/>
      <c r="D949" s="8"/>
      <c r="E949" s="8"/>
      <c r="F949" s="8"/>
      <c r="G949" s="8"/>
      <c r="H949" s="8"/>
      <c r="I949" s="8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9.5" customHeight="1" x14ac:dyDescent="0.3">
      <c r="A950" s="7"/>
      <c r="B950" s="8"/>
      <c r="C950" s="8"/>
      <c r="D950" s="8"/>
      <c r="E950" s="8"/>
      <c r="F950" s="8"/>
      <c r="G950" s="8"/>
      <c r="H950" s="8"/>
      <c r="I950" s="8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9.5" customHeight="1" x14ac:dyDescent="0.3">
      <c r="A951" s="7"/>
      <c r="B951" s="8"/>
      <c r="C951" s="8"/>
      <c r="D951" s="8"/>
      <c r="E951" s="8"/>
      <c r="F951" s="8"/>
      <c r="G951" s="8"/>
      <c r="H951" s="8"/>
      <c r="I951" s="8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9.5" customHeight="1" x14ac:dyDescent="0.3">
      <c r="A952" s="7"/>
      <c r="B952" s="8"/>
      <c r="C952" s="8"/>
      <c r="D952" s="8"/>
      <c r="E952" s="8"/>
      <c r="F952" s="8"/>
      <c r="G952" s="8"/>
      <c r="H952" s="8"/>
      <c r="I952" s="8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9.5" customHeight="1" x14ac:dyDescent="0.3">
      <c r="A953" s="7"/>
      <c r="B953" s="8"/>
      <c r="C953" s="8"/>
      <c r="D953" s="8"/>
      <c r="E953" s="8"/>
      <c r="F953" s="8"/>
      <c r="G953" s="8"/>
      <c r="H953" s="8"/>
      <c r="I953" s="8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9.5" customHeight="1" x14ac:dyDescent="0.3">
      <c r="A954" s="7"/>
      <c r="B954" s="8"/>
      <c r="C954" s="8"/>
      <c r="D954" s="8"/>
      <c r="E954" s="8"/>
      <c r="F954" s="8"/>
      <c r="G954" s="8"/>
      <c r="H954" s="8"/>
      <c r="I954" s="8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9.5" customHeight="1" x14ac:dyDescent="0.3">
      <c r="A955" s="7"/>
      <c r="B955" s="8"/>
      <c r="C955" s="8"/>
      <c r="D955" s="8"/>
      <c r="E955" s="8"/>
      <c r="F955" s="8"/>
      <c r="G955" s="8"/>
      <c r="H955" s="8"/>
      <c r="I955" s="8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9.5" customHeight="1" x14ac:dyDescent="0.3">
      <c r="A956" s="7"/>
      <c r="B956" s="8"/>
      <c r="C956" s="8"/>
      <c r="D956" s="8"/>
      <c r="E956" s="8"/>
      <c r="F956" s="8"/>
      <c r="G956" s="8"/>
      <c r="H956" s="8"/>
      <c r="I956" s="8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9.5" customHeight="1" x14ac:dyDescent="0.3">
      <c r="A957" s="7"/>
      <c r="B957" s="8"/>
      <c r="C957" s="8"/>
      <c r="D957" s="8"/>
      <c r="E957" s="8"/>
      <c r="F957" s="8"/>
      <c r="G957" s="8"/>
      <c r="H957" s="8"/>
      <c r="I957" s="8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9.5" customHeight="1" x14ac:dyDescent="0.3">
      <c r="A958" s="7"/>
      <c r="B958" s="8"/>
      <c r="C958" s="8"/>
      <c r="D958" s="8"/>
      <c r="E958" s="8"/>
      <c r="F958" s="8"/>
      <c r="G958" s="8"/>
      <c r="H958" s="8"/>
      <c r="I958" s="8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9.5" customHeight="1" x14ac:dyDescent="0.3">
      <c r="A959" s="7"/>
      <c r="B959" s="8"/>
      <c r="C959" s="8"/>
      <c r="D959" s="8"/>
      <c r="E959" s="8"/>
      <c r="F959" s="8"/>
      <c r="G959" s="8"/>
      <c r="H959" s="8"/>
      <c r="I959" s="8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9.5" customHeight="1" x14ac:dyDescent="0.3">
      <c r="A960" s="7"/>
      <c r="B960" s="8"/>
      <c r="C960" s="8"/>
      <c r="D960" s="8"/>
      <c r="E960" s="8"/>
      <c r="F960" s="8"/>
      <c r="G960" s="8"/>
      <c r="H960" s="8"/>
      <c r="I960" s="8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9.5" customHeight="1" x14ac:dyDescent="0.3">
      <c r="A961" s="7"/>
      <c r="B961" s="8"/>
      <c r="C961" s="8"/>
      <c r="D961" s="8"/>
      <c r="E961" s="8"/>
      <c r="F961" s="8"/>
      <c r="G961" s="8"/>
      <c r="H961" s="8"/>
      <c r="I961" s="8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9.5" customHeight="1" x14ac:dyDescent="0.3">
      <c r="A962" s="7"/>
      <c r="B962" s="8"/>
      <c r="C962" s="8"/>
      <c r="D962" s="8"/>
      <c r="E962" s="8"/>
      <c r="F962" s="8"/>
      <c r="G962" s="8"/>
      <c r="H962" s="8"/>
      <c r="I962" s="8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9.5" customHeight="1" x14ac:dyDescent="0.3">
      <c r="A963" s="7"/>
      <c r="B963" s="8"/>
      <c r="C963" s="8"/>
      <c r="D963" s="8"/>
      <c r="E963" s="8"/>
      <c r="F963" s="8"/>
      <c r="G963" s="8"/>
      <c r="H963" s="8"/>
      <c r="I963" s="8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9.5" customHeight="1" x14ac:dyDescent="0.3">
      <c r="A964" s="7"/>
      <c r="B964" s="8"/>
      <c r="C964" s="8"/>
      <c r="D964" s="8"/>
      <c r="E964" s="8"/>
      <c r="F964" s="8"/>
      <c r="G964" s="8"/>
      <c r="H964" s="8"/>
      <c r="I964" s="8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9.5" customHeight="1" x14ac:dyDescent="0.3">
      <c r="A965" s="7"/>
      <c r="B965" s="8"/>
      <c r="C965" s="8"/>
      <c r="D965" s="8"/>
      <c r="E965" s="8"/>
      <c r="F965" s="8"/>
      <c r="G965" s="8"/>
      <c r="H965" s="8"/>
      <c r="I965" s="8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9.5" customHeight="1" x14ac:dyDescent="0.3">
      <c r="A966" s="7"/>
      <c r="B966" s="8"/>
      <c r="C966" s="8"/>
      <c r="D966" s="8"/>
      <c r="E966" s="8"/>
      <c r="F966" s="8"/>
      <c r="G966" s="8"/>
      <c r="H966" s="8"/>
      <c r="I966" s="8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9.5" customHeight="1" x14ac:dyDescent="0.3">
      <c r="A967" s="7"/>
      <c r="B967" s="8"/>
      <c r="C967" s="8"/>
      <c r="D967" s="8"/>
      <c r="E967" s="8"/>
      <c r="F967" s="8"/>
      <c r="G967" s="8"/>
      <c r="H967" s="8"/>
      <c r="I967" s="8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9.5" customHeight="1" x14ac:dyDescent="0.3">
      <c r="A968" s="7"/>
      <c r="B968" s="8"/>
      <c r="C968" s="8"/>
      <c r="D968" s="8"/>
      <c r="E968" s="8"/>
      <c r="F968" s="8"/>
      <c r="G968" s="8"/>
      <c r="H968" s="8"/>
      <c r="I968" s="8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9.5" customHeight="1" x14ac:dyDescent="0.3">
      <c r="A969" s="7"/>
      <c r="B969" s="8"/>
      <c r="C969" s="8"/>
      <c r="D969" s="8"/>
      <c r="E969" s="8"/>
      <c r="F969" s="8"/>
      <c r="G969" s="8"/>
      <c r="H969" s="8"/>
      <c r="I969" s="8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9.5" customHeight="1" x14ac:dyDescent="0.3">
      <c r="A970" s="7"/>
      <c r="B970" s="8"/>
      <c r="C970" s="8"/>
      <c r="D970" s="8"/>
      <c r="E970" s="8"/>
      <c r="F970" s="8"/>
      <c r="G970" s="8"/>
      <c r="H970" s="8"/>
      <c r="I970" s="8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9.5" customHeight="1" x14ac:dyDescent="0.3">
      <c r="A971" s="7"/>
      <c r="B971" s="8"/>
      <c r="C971" s="8"/>
      <c r="D971" s="8"/>
      <c r="E971" s="8"/>
      <c r="F971" s="8"/>
      <c r="G971" s="8"/>
      <c r="H971" s="8"/>
      <c r="I971" s="8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9.5" customHeight="1" x14ac:dyDescent="0.3">
      <c r="A972" s="7"/>
      <c r="B972" s="8"/>
      <c r="C972" s="8"/>
      <c r="D972" s="8"/>
      <c r="E972" s="8"/>
      <c r="F972" s="8"/>
      <c r="G972" s="8"/>
      <c r="H972" s="8"/>
      <c r="I972" s="8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9.5" customHeight="1" x14ac:dyDescent="0.3">
      <c r="A973" s="7"/>
      <c r="B973" s="8"/>
      <c r="C973" s="8"/>
      <c r="D973" s="8"/>
      <c r="E973" s="8"/>
      <c r="F973" s="8"/>
      <c r="G973" s="8"/>
      <c r="H973" s="8"/>
      <c r="I973" s="8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9.5" customHeight="1" x14ac:dyDescent="0.3">
      <c r="A974" s="7"/>
      <c r="B974" s="8"/>
      <c r="C974" s="8"/>
      <c r="D974" s="8"/>
      <c r="E974" s="8"/>
      <c r="F974" s="8"/>
      <c r="G974" s="8"/>
      <c r="H974" s="8"/>
      <c r="I974" s="8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9.5" customHeight="1" x14ac:dyDescent="0.3">
      <c r="A975" s="7"/>
      <c r="B975" s="8"/>
      <c r="C975" s="8"/>
      <c r="D975" s="8"/>
      <c r="E975" s="8"/>
      <c r="F975" s="8"/>
      <c r="G975" s="8"/>
      <c r="H975" s="8"/>
      <c r="I975" s="8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9.5" customHeight="1" x14ac:dyDescent="0.3">
      <c r="A976" s="7"/>
      <c r="B976" s="8"/>
      <c r="C976" s="8"/>
      <c r="D976" s="8"/>
      <c r="E976" s="8"/>
      <c r="F976" s="8"/>
      <c r="G976" s="8"/>
      <c r="H976" s="8"/>
      <c r="I976" s="8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9.5" customHeight="1" x14ac:dyDescent="0.3">
      <c r="A977" s="7"/>
      <c r="B977" s="8"/>
      <c r="C977" s="8"/>
      <c r="D977" s="8"/>
      <c r="E977" s="8"/>
      <c r="F977" s="8"/>
      <c r="G977" s="8"/>
      <c r="H977" s="8"/>
      <c r="I977" s="8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9.5" customHeight="1" x14ac:dyDescent="0.3">
      <c r="A978" s="7"/>
      <c r="B978" s="8"/>
      <c r="C978" s="8"/>
      <c r="D978" s="8"/>
      <c r="E978" s="8"/>
      <c r="F978" s="8"/>
      <c r="G978" s="8"/>
      <c r="H978" s="8"/>
      <c r="I978" s="8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9.5" customHeight="1" x14ac:dyDescent="0.3">
      <c r="A979" s="7"/>
      <c r="B979" s="8"/>
      <c r="C979" s="8"/>
      <c r="D979" s="8"/>
      <c r="E979" s="8"/>
      <c r="F979" s="8"/>
      <c r="G979" s="8"/>
      <c r="H979" s="8"/>
      <c r="I979" s="8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9.5" customHeight="1" x14ac:dyDescent="0.3">
      <c r="A980" s="7"/>
      <c r="B980" s="8"/>
      <c r="C980" s="8"/>
      <c r="D980" s="8"/>
      <c r="E980" s="8"/>
      <c r="F980" s="8"/>
      <c r="G980" s="8"/>
      <c r="H980" s="8"/>
      <c r="I980" s="8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9.5" customHeight="1" x14ac:dyDescent="0.3">
      <c r="A981" s="7"/>
      <c r="B981" s="8"/>
      <c r="C981" s="8"/>
      <c r="D981" s="8"/>
      <c r="E981" s="8"/>
      <c r="F981" s="8"/>
      <c r="G981" s="8"/>
      <c r="H981" s="8"/>
      <c r="I981" s="8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9.5" customHeight="1" x14ac:dyDescent="0.3">
      <c r="A982" s="7"/>
      <c r="B982" s="8"/>
      <c r="C982" s="8"/>
      <c r="D982" s="8"/>
      <c r="E982" s="8"/>
      <c r="F982" s="8"/>
      <c r="G982" s="8"/>
      <c r="H982" s="8"/>
      <c r="I982" s="8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9.5" customHeight="1" x14ac:dyDescent="0.3">
      <c r="A983" s="7"/>
      <c r="B983" s="8"/>
      <c r="C983" s="8"/>
      <c r="D983" s="8"/>
      <c r="E983" s="8"/>
      <c r="F983" s="8"/>
      <c r="G983" s="8"/>
      <c r="H983" s="8"/>
      <c r="I983" s="8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9.5" customHeight="1" x14ac:dyDescent="0.3">
      <c r="A984" s="7"/>
      <c r="B984" s="8"/>
      <c r="C984" s="8"/>
      <c r="D984" s="8"/>
      <c r="E984" s="8"/>
      <c r="F984" s="8"/>
      <c r="G984" s="8"/>
      <c r="H984" s="8"/>
      <c r="I984" s="8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9.5" customHeight="1" x14ac:dyDescent="0.3">
      <c r="A985" s="7"/>
      <c r="B985" s="8"/>
      <c r="C985" s="8"/>
      <c r="D985" s="8"/>
      <c r="E985" s="8"/>
      <c r="F985" s="8"/>
      <c r="G985" s="8"/>
      <c r="H985" s="8"/>
      <c r="I985" s="8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9.5" customHeight="1" x14ac:dyDescent="0.3">
      <c r="A986" s="7"/>
      <c r="B986" s="8"/>
      <c r="C986" s="8"/>
      <c r="D986" s="8"/>
      <c r="E986" s="8"/>
      <c r="F986" s="8"/>
      <c r="G986" s="8"/>
      <c r="H986" s="8"/>
      <c r="I986" s="8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9.5" customHeight="1" x14ac:dyDescent="0.3">
      <c r="A987" s="7"/>
      <c r="B987" s="8"/>
      <c r="C987" s="8"/>
      <c r="D987" s="8"/>
      <c r="E987" s="8"/>
      <c r="F987" s="8"/>
      <c r="G987" s="8"/>
      <c r="H987" s="8"/>
      <c r="I987" s="8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9.5" customHeight="1" x14ac:dyDescent="0.3">
      <c r="A988" s="7"/>
      <c r="B988" s="8"/>
      <c r="C988" s="8"/>
      <c r="D988" s="8"/>
      <c r="E988" s="8"/>
      <c r="F988" s="8"/>
      <c r="G988" s="8"/>
      <c r="H988" s="8"/>
      <c r="I988" s="8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9.5" customHeight="1" x14ac:dyDescent="0.3">
      <c r="A989" s="7"/>
      <c r="B989" s="8"/>
      <c r="C989" s="8"/>
      <c r="D989" s="8"/>
      <c r="E989" s="8"/>
      <c r="F989" s="8"/>
      <c r="G989" s="8"/>
      <c r="H989" s="8"/>
      <c r="I989" s="8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9.5" customHeight="1" x14ac:dyDescent="0.3">
      <c r="A990" s="7"/>
      <c r="B990" s="8"/>
      <c r="C990" s="8"/>
      <c r="D990" s="8"/>
      <c r="E990" s="8"/>
      <c r="F990" s="8"/>
      <c r="G990" s="8"/>
      <c r="H990" s="8"/>
      <c r="I990" s="8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9.5" customHeight="1" x14ac:dyDescent="0.3">
      <c r="A991" s="7"/>
      <c r="B991" s="8"/>
      <c r="C991" s="8"/>
      <c r="D991" s="8"/>
      <c r="E991" s="8"/>
      <c r="F991" s="8"/>
      <c r="G991" s="8"/>
      <c r="H991" s="8"/>
      <c r="I991" s="8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9.5" customHeight="1" x14ac:dyDescent="0.3">
      <c r="A992" s="7"/>
      <c r="B992" s="8"/>
      <c r="C992" s="8"/>
      <c r="D992" s="8"/>
      <c r="E992" s="8"/>
      <c r="F992" s="8"/>
      <c r="G992" s="8"/>
      <c r="H992" s="8"/>
      <c r="I992" s="8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</sheetData>
  <mergeCells count="9">
    <mergeCell ref="B4:K4"/>
    <mergeCell ref="C5:E5"/>
    <mergeCell ref="B92:B93"/>
    <mergeCell ref="C92:F92"/>
    <mergeCell ref="B1:K3"/>
    <mergeCell ref="B62:C62"/>
    <mergeCell ref="E62:F62"/>
    <mergeCell ref="B67:C67"/>
    <mergeCell ref="E67:F67"/>
  </mergeCells>
  <pageMargins left="0.51181102362204722" right="0.51181102362204722" top="0.78740157480314965" bottom="0.78740157480314965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Instruções</vt:lpstr>
      <vt:lpstr>Input</vt:lpstr>
      <vt:lpstr>Contatos - P.200</vt:lpstr>
      <vt:lpstr>base</vt:lpstr>
      <vt:lpstr>Análise de Potencial</vt:lpstr>
      <vt:lpstr>Estatísticas</vt:lpstr>
      <vt:lpstr>'Contatos - P.200'!Renda_Estimada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mca0013</dc:creator>
  <cp:lastModifiedBy>Arthur Dantas Lemos</cp:lastModifiedBy>
  <dcterms:created xsi:type="dcterms:W3CDTF">2016-02-26T11:00:54Z</dcterms:created>
  <dcterms:modified xsi:type="dcterms:W3CDTF">2023-10-31T23:09:48Z</dcterms:modified>
</cp:coreProperties>
</file>